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BuÇalışmaKitabı"/>
  <mc:AlternateContent xmlns:mc="http://schemas.openxmlformats.org/markup-compatibility/2006">
    <mc:Choice Requires="x15">
      <x15ac:absPath xmlns:x15ac="http://schemas.microsoft.com/office/spreadsheetml/2010/11/ac" url="https://mitas-my.sharepoint.com/personal/cacer_mitasindustry_com/Documents/Masaüstü/site foto açıklama/"/>
    </mc:Choice>
  </mc:AlternateContent>
  <xr:revisionPtr revIDLastSave="286" documentId="11_824958D867123D00BC5D38B6D9097707257CEA44" xr6:coauthVersionLast="47" xr6:coauthVersionMax="47" xr10:uidLastSave="{EB74A808-6A61-4106-9641-DB80D70E67AB}"/>
  <bookViews>
    <workbookView xWindow="28680" yWindow="-15" windowWidth="29040" windowHeight="15840" xr2:uid="{00000000-000D-0000-FFFF-FFFF00000000}"/>
  </bookViews>
  <sheets>
    <sheet name="General Information" sheetId="1" r:id="rId1"/>
    <sheet name="Sample Information" sheetId="9" r:id="rId2"/>
    <sheet name="Test Standard" sheetId="3" r:id="rId3"/>
    <sheet name="Laboratory Service Information" sheetId="4" state="hidden" r:id="rId4"/>
    <sheet name="Lab Service Standards" sheetId="5" state="hidden" r:id="rId5"/>
    <sheet name="Programala_Bilgisi" sheetId="6" state="hidden" r:id="rId6"/>
    <sheet name="Maliyet" sheetId="7" state="hidden" r:id="rId7"/>
    <sheet name="Test_Fiyatları" sheetId="8" state="hidden" r:id="rId8"/>
  </sheets>
  <definedNames>
    <definedName name="AT">'Lab Service Standards'!$T$6:$T$15</definedName>
    <definedName name="BK">'Lab Service Standards'!$K$6:$K$15</definedName>
    <definedName name="BS">'Lab Service Standards'!$N$6:$N$15</definedName>
    <definedName name="CC">'Lab Service Standards'!$F$6:$F$15</definedName>
    <definedName name="CD">'Lab Service Standards'!$D$6:$D$15</definedName>
    <definedName name="CP">'Lab Service Standards'!$G$6:$G$15</definedName>
    <definedName name="DT">'Lab Service Standards'!$S$6:$S$15</definedName>
    <definedName name="GV">'Lab Service Standards'!$I$6:$I$15</definedName>
    <definedName name="ISO_6892_1_2019">'Lab Service Standards'!$C$6:$C$8</definedName>
    <definedName name="KA">'Lab Service Standards'!$O$6:$O$15</definedName>
    <definedName name="KR">'Lab Service Standards'!$L$6:$L$15</definedName>
    <definedName name="KY">'Lab Service Standards'!$J$6:$J$15</definedName>
    <definedName name="LC">'Lab Service Standards'!$C$6:$C$15</definedName>
    <definedName name="MK">'Lab Service Standards'!#REF!</definedName>
    <definedName name="MR">'Lab Service Standards'!#REF!</definedName>
    <definedName name="MT">'Lab Service Standards'!#REF!</definedName>
    <definedName name="o">'Lab Service Standards'!$C$5:$G$9</definedName>
    <definedName name="PH">'Lab Service Standards'!$P$6:$P$15</definedName>
    <definedName name="SA">'Lab Service Standards'!$E$6:$E$15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'Test Standard'!$B$10</definedName>
    <definedName name="solver_typ" localSheetId="2" hidden="1">1</definedName>
    <definedName name="solver_val" localSheetId="2" hidden="1">0</definedName>
    <definedName name="solver_ver" localSheetId="2" hidden="1">3</definedName>
    <definedName name="SP">'Lab Service Standards'!$H$6:$H$15</definedName>
    <definedName name="SR">'Lab Service Standards'!$M$6:$M$15</definedName>
    <definedName name="ST">'Lab Service Standards'!$R$6:$R$15</definedName>
    <definedName name="_xlnm.Print_Area" localSheetId="0">'General Information'!$A$1:$I$42</definedName>
    <definedName name="_xlnm.Print_Area" localSheetId="4">'Lab Service Standards'!$A$1:$T$15</definedName>
    <definedName name="_xlnm.Print_Area" localSheetId="3">'Laboratory Service Information'!$A$1:$E$25</definedName>
    <definedName name="_xlnm.Print_Area" localSheetId="6">Maliyet!$A$1:$P$35</definedName>
    <definedName name="_xlnm.Print_Area" localSheetId="1">'Sample Information'!$A$1:$L$30</definedName>
    <definedName name="_xlnm.Print_Area" localSheetId="2">'Test Standard'!$A$1:$M$31</definedName>
    <definedName name="_xlnm.Print_Titles" localSheetId="0">'General Information'!$A:$I,'General Information'!$1:$4</definedName>
    <definedName name="_xlnm.Print_Titles" localSheetId="1">'Sample Information'!$A:$L,'Sample Information'!$1:$6</definedName>
    <definedName name="YG">'Lab Service Standards'!$Q$6:$Q$15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0" i="1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N13" i="7"/>
  <c r="M13" i="7"/>
  <c r="L13" i="7"/>
  <c r="K13" i="7"/>
  <c r="J13" i="7"/>
  <c r="H13" i="7"/>
  <c r="G13" i="7"/>
  <c r="F13" i="7"/>
  <c r="E13" i="7"/>
  <c r="D13" i="7"/>
  <c r="C13" i="7"/>
  <c r="B13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P9" i="7"/>
  <c r="O9" i="7"/>
  <c r="N8" i="7"/>
  <c r="N9" i="7" s="1"/>
  <c r="N35" i="7" s="1"/>
  <c r="M8" i="7"/>
  <c r="M9" i="7" s="1"/>
  <c r="L8" i="7"/>
  <c r="L9" i="7" s="1"/>
  <c r="K8" i="7"/>
  <c r="K9" i="7" s="1"/>
  <c r="J8" i="7"/>
  <c r="J9" i="7" s="1"/>
  <c r="I8" i="7"/>
  <c r="I9" i="7" s="1"/>
  <c r="H8" i="7"/>
  <c r="H9" i="7" s="1"/>
  <c r="G8" i="7"/>
  <c r="G9" i="7" s="1"/>
  <c r="F8" i="7"/>
  <c r="F9" i="7" s="1"/>
  <c r="E8" i="7"/>
  <c r="E9" i="7" s="1"/>
  <c r="E35" i="7" s="1"/>
  <c r="D8" i="7"/>
  <c r="D9" i="7" s="1"/>
  <c r="C8" i="7"/>
  <c r="C9" i="7" s="1"/>
  <c r="B15" i="5"/>
  <c r="B14" i="5"/>
  <c r="B13" i="5"/>
  <c r="B12" i="5"/>
  <c r="B11" i="5"/>
  <c r="B10" i="5"/>
  <c r="B9" i="5"/>
  <c r="B8" i="5"/>
  <c r="B7" i="5"/>
  <c r="T5" i="5"/>
  <c r="N5" i="5"/>
  <c r="L5" i="5"/>
  <c r="F5" i="5"/>
  <c r="T4" i="5"/>
  <c r="S4" i="5"/>
  <c r="S5" i="5" s="1"/>
  <c r="R4" i="5"/>
  <c r="R5" i="5" s="1"/>
  <c r="Q4" i="5"/>
  <c r="Q5" i="5" s="1"/>
  <c r="P4" i="5"/>
  <c r="P5" i="5" s="1"/>
  <c r="O4" i="5"/>
  <c r="O5" i="5" s="1"/>
  <c r="N4" i="5"/>
  <c r="M4" i="5"/>
  <c r="M5" i="5" s="1"/>
  <c r="L4" i="5"/>
  <c r="K4" i="5"/>
  <c r="K5" i="5" s="1"/>
  <c r="J4" i="5"/>
  <c r="J5" i="5" s="1"/>
  <c r="I4" i="5"/>
  <c r="I5" i="5" s="1"/>
  <c r="H4" i="5"/>
  <c r="H5" i="5" s="1"/>
  <c r="G4" i="5"/>
  <c r="G5" i="5" s="1"/>
  <c r="F4" i="5"/>
  <c r="E4" i="5"/>
  <c r="E5" i="5" s="1"/>
  <c r="D4" i="5"/>
  <c r="D5" i="5" s="1"/>
  <c r="C4" i="5"/>
  <c r="C5" i="5" s="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3" i="7" s="1"/>
  <c r="A11" i="3"/>
  <c r="A12" i="7" s="1"/>
  <c r="A10" i="3"/>
  <c r="A11" i="7" s="1"/>
  <c r="L8" i="3"/>
  <c r="L9" i="3" s="1"/>
  <c r="K8" i="3"/>
  <c r="K9" i="3" s="1"/>
  <c r="J8" i="3"/>
  <c r="J9" i="3" s="1"/>
  <c r="I8" i="3"/>
  <c r="I9" i="3" s="1"/>
  <c r="H8" i="3"/>
  <c r="H9" i="3" s="1"/>
  <c r="G8" i="3"/>
  <c r="G9" i="3" s="1"/>
  <c r="F8" i="3"/>
  <c r="F9" i="3" s="1"/>
  <c r="E8" i="3"/>
  <c r="E9" i="3" s="1"/>
  <c r="D8" i="3"/>
  <c r="D9" i="3" s="1"/>
  <c r="C8" i="3"/>
  <c r="C9" i="3" s="1"/>
  <c r="B8" i="3"/>
  <c r="B9" i="3" s="1"/>
  <c r="E39" i="1"/>
  <c r="E38" i="1"/>
  <c r="E37" i="1"/>
  <c r="E36" i="1"/>
  <c r="E35" i="1"/>
  <c r="E34" i="1"/>
  <c r="E33" i="1"/>
  <c r="E32" i="1"/>
  <c r="E31" i="1"/>
  <c r="E30" i="1"/>
  <c r="L35" i="7" l="1"/>
  <c r="F35" i="7"/>
  <c r="M35" i="7"/>
  <c r="H35" i="7"/>
  <c r="I35" i="7"/>
  <c r="J35" i="7"/>
  <c r="D35" i="7"/>
  <c r="G35" i="7"/>
  <c r="B8" i="7"/>
  <c r="B9" i="7" s="1"/>
  <c r="B35" i="7" s="1"/>
  <c r="P35" i="7" s="1"/>
  <c r="C35" i="7"/>
  <c r="K35" i="7"/>
  <c r="O23" i="7"/>
  <c r="O26" i="7"/>
  <c r="O18" i="7"/>
  <c r="O30" i="7"/>
  <c r="O17" i="7"/>
  <c r="O25" i="7"/>
  <c r="O29" i="7"/>
  <c r="O20" i="7"/>
  <c r="O24" i="7"/>
  <c r="O13" i="7"/>
  <c r="O22" i="7"/>
  <c r="O27" i="7"/>
  <c r="O16" i="7"/>
  <c r="O21" i="7"/>
  <c r="O11" i="7"/>
  <c r="P11" i="7" s="1"/>
  <c r="O14" i="7"/>
  <c r="O15" i="7"/>
  <c r="O28" i="7"/>
  <c r="O32" i="7"/>
  <c r="O12" i="7"/>
  <c r="O19" i="7"/>
  <c r="O31" i="7"/>
</calcChain>
</file>

<file path=xl/sharedStrings.xml><?xml version="1.0" encoding="utf-8"?>
<sst xmlns="http://schemas.openxmlformats.org/spreadsheetml/2006/main" count="255" uniqueCount="187">
  <si>
    <t>GSM</t>
  </si>
  <si>
    <t>E-Fatura</t>
  </si>
  <si>
    <t>İmza</t>
  </si>
  <si>
    <t>Deney Kodu</t>
  </si>
  <si>
    <t>Deney Adı</t>
  </si>
  <si>
    <t>LC</t>
  </si>
  <si>
    <t>Lama Çekme Deneyi</t>
  </si>
  <si>
    <t>CD</t>
  </si>
  <si>
    <t>Charpy Vurma Deneyi</t>
  </si>
  <si>
    <t>SA</t>
  </si>
  <si>
    <t>Spektral Analiz Deneyi</t>
  </si>
  <si>
    <t>CC</t>
  </si>
  <si>
    <t>Cıvata, Vida ve Saplama Çekme Deneyi</t>
  </si>
  <si>
    <t>CP</t>
  </si>
  <si>
    <t>Cıvata, Vida ve Saplama Yük Dayanım (Proof Load) Deneyi</t>
  </si>
  <si>
    <t>SP</t>
  </si>
  <si>
    <t>Somun Yük Dayanım (Proof Load) Deneyi</t>
  </si>
  <si>
    <t>GV</t>
  </si>
  <si>
    <t>BK</t>
  </si>
  <si>
    <t>Bükme Deneyi</t>
  </si>
  <si>
    <t>KR</t>
  </si>
  <si>
    <t>Kırma Deneyi</t>
  </si>
  <si>
    <t>SR</t>
  </si>
  <si>
    <t>Sertlik Deneyi</t>
  </si>
  <si>
    <t>MK</t>
  </si>
  <si>
    <t xml:space="preserve">Makroskobik İnceleme Deneyi </t>
  </si>
  <si>
    <t>MR</t>
  </si>
  <si>
    <t xml:space="preserve">Mikroskobik İnceleme Deneyi </t>
  </si>
  <si>
    <t>BS</t>
  </si>
  <si>
    <t>PH</t>
  </si>
  <si>
    <t>pH Ölçüm Deneyi</t>
  </si>
  <si>
    <t>YG</t>
  </si>
  <si>
    <t>Yoğunluk Ölçüm Deneyi</t>
  </si>
  <si>
    <t>ST</t>
  </si>
  <si>
    <t>Serbest Asit Tayini Deneyi</t>
  </si>
  <si>
    <t>Numune No</t>
  </si>
  <si>
    <t>Malzeme Gevrekliği Tayin Deneyi</t>
  </si>
  <si>
    <t>Kaplama Ağırlığı ve Kalınlığı Tayin Deneyi</t>
  </si>
  <si>
    <t>Bakırsülfat (Preece) Çözeltisine Daldırma Deneyi</t>
  </si>
  <si>
    <t>Kaplama Yapışkanlığı (Çekiç) Deneyi</t>
  </si>
  <si>
    <t>Mikrometre İle Kaplama Kalınlığı Tayin Deneyi</t>
  </si>
  <si>
    <t>KY</t>
  </si>
  <si>
    <t>MT</t>
  </si>
  <si>
    <t>KA</t>
  </si>
  <si>
    <t>ISO 898-1:2013</t>
  </si>
  <si>
    <t>ASTM E190-14</t>
  </si>
  <si>
    <t>ASTM E290-14</t>
  </si>
  <si>
    <t>ISO 5173:2009</t>
  </si>
  <si>
    <t>ISO 9015-1:2001</t>
  </si>
  <si>
    <t>ISO 9015-2:2016</t>
  </si>
  <si>
    <t>Lab Y.</t>
  </si>
  <si>
    <t>Lab. Y.</t>
  </si>
  <si>
    <t>Demir Tayini Deneyi</t>
  </si>
  <si>
    <t>DT</t>
  </si>
  <si>
    <t>Asit Konsantrasyonu Tayini Deneyi</t>
  </si>
  <si>
    <t>AT</t>
  </si>
  <si>
    <t>DENEY BAŞVURU FORMU</t>
  </si>
  <si>
    <t>Fiyatı
(Price)</t>
  </si>
  <si>
    <t>Fiyatı 
(Price)</t>
  </si>
  <si>
    <t>TL</t>
  </si>
  <si>
    <t>USD</t>
  </si>
  <si>
    <t>EURO</t>
  </si>
  <si>
    <t>Numune Adedi</t>
  </si>
  <si>
    <t>Fiyat Teklif Tipi</t>
  </si>
  <si>
    <t xml:space="preserve">Kur Değeri </t>
  </si>
  <si>
    <t>Toplam Tutar</t>
  </si>
  <si>
    <t>Genel Toplam</t>
  </si>
  <si>
    <t>Test Olarak Toplam</t>
  </si>
  <si>
    <r>
      <t xml:space="preserve">LİSTE NUMARASI </t>
    </r>
    <r>
      <rPr>
        <b/>
        <vertAlign val="superscript"/>
        <sz val="11"/>
        <rFont val="Arial"/>
        <family val="2"/>
        <charset val="162"/>
      </rPr>
      <t>(*)</t>
    </r>
  </si>
  <si>
    <t xml:space="preserve">İstenilen Deney Adları (Kodları) ve Fiyat Teklifi Para Birimi </t>
  </si>
  <si>
    <t>ü</t>
  </si>
  <si>
    <t>TZ</t>
  </si>
  <si>
    <t>EN ISO 6892-01
ASTM A370</t>
  </si>
  <si>
    <t>EN ISO 148-01</t>
  </si>
  <si>
    <t>ASTM E415</t>
  </si>
  <si>
    <t>ISO 898-01</t>
  </si>
  <si>
    <t>ISO 898-02</t>
  </si>
  <si>
    <t>ISO 6892-1:2019</t>
  </si>
  <si>
    <t>ASTM A143/A143M-20</t>
  </si>
  <si>
    <t xml:space="preserve">ASTM A123 / A123M-17 </t>
  </si>
  <si>
    <t>ISO 9017:2017</t>
  </si>
  <si>
    <t>ISO 1460:2020</t>
  </si>
  <si>
    <t>ASTM E23-18</t>
  </si>
  <si>
    <t>ISO 6507-1:2018</t>
  </si>
  <si>
    <t>ASTM E1999-18</t>
  </si>
  <si>
    <t>ATSM E92-17</t>
  </si>
  <si>
    <t>RT</t>
  </si>
  <si>
    <t>+20</t>
  </si>
  <si>
    <t>-20</t>
  </si>
  <si>
    <t>-30</t>
  </si>
  <si>
    <t>-40</t>
  </si>
  <si>
    <t>-50</t>
  </si>
  <si>
    <t>-12</t>
  </si>
  <si>
    <t/>
  </si>
  <si>
    <t>ASTM A370-22</t>
  </si>
  <si>
    <t>ASTM E8/E8M-22</t>
  </si>
  <si>
    <t>ISO 148-1:2017</t>
  </si>
  <si>
    <t>ISO 3815-1:2005</t>
  </si>
  <si>
    <t>ASTM E415-21</t>
  </si>
  <si>
    <t xml:space="preserve">ASTM E1086-22 </t>
  </si>
  <si>
    <t>ISO 898-2:2022</t>
  </si>
  <si>
    <t xml:space="preserve">ASTM A239-21 </t>
  </si>
  <si>
    <t xml:space="preserve"> ASTM A90 / A90M-21</t>
  </si>
  <si>
    <t>TEST APPLICATION FORM</t>
  </si>
  <si>
    <t>REQUEST NUMBER (*)</t>
  </si>
  <si>
    <t>CUSTOMER INFORMATION</t>
  </si>
  <si>
    <t>Name</t>
  </si>
  <si>
    <t>address</t>
  </si>
  <si>
    <t>Tax Administration</t>
  </si>
  <si>
    <t>Application date</t>
  </si>
  <si>
    <t>Tax number</t>
  </si>
  <si>
    <t>CUSTOMER OFFICIAL INFORMATION</t>
  </si>
  <si>
    <t>Name and surname</t>
  </si>
  <si>
    <t>Telephone</t>
  </si>
  <si>
    <t>Title</t>
  </si>
  <si>
    <t>Fax</t>
  </si>
  <si>
    <t>Email</t>
  </si>
  <si>
    <t>DELIVERY INFORMATION (Shipping costs belong to the customer.)</t>
  </si>
  <si>
    <t>Invoice</t>
  </si>
  <si>
    <t>Report</t>
  </si>
  <si>
    <t>Cargo</t>
  </si>
  <si>
    <t>Postal</t>
  </si>
  <si>
    <t>From hand</t>
  </si>
  <si>
    <t>Explanation
(Please specify if your shipments will be sent to a different address.)</t>
  </si>
  <si>
    <t>DELIVERY INFORMATION OF THE EXPERIMENT SAMPLES TO THE LABORATORY</t>
  </si>
  <si>
    <t>ARE TEST SAMPLES REQUESTED BACK?</t>
  </si>
  <si>
    <t>Sample(s)</t>
  </si>
  <si>
    <t>Date</t>
  </si>
  <si>
    <t>Submitter</t>
  </si>
  <si>
    <r>
      <t>Time</t>
    </r>
    <r>
      <rPr>
        <b/>
        <vertAlign val="superscript"/>
        <sz val="10"/>
        <color theme="1"/>
        <rFont val="Arial"/>
        <family val="2"/>
        <charset val="162"/>
      </rPr>
      <t>(*)</t>
    </r>
  </si>
  <si>
    <r>
      <t>Acceptor</t>
    </r>
    <r>
      <rPr>
        <b/>
        <vertAlign val="superscript"/>
        <sz val="10"/>
        <color theme="1"/>
        <rFont val="Arial"/>
        <family val="2"/>
        <charset val="162"/>
      </rPr>
      <t>(*)</t>
    </r>
  </si>
  <si>
    <t>CONTROL OF TEST SAMPLES (*)</t>
  </si>
  <si>
    <t>Visual Check</t>
  </si>
  <si>
    <t>Appropriate</t>
  </si>
  <si>
    <t>Not available</t>
  </si>
  <si>
    <t>Test Name</t>
  </si>
  <si>
    <t>Dimensional Control</t>
  </si>
  <si>
    <t>Test Code</t>
  </si>
  <si>
    <t>Description (Steel, Zinc or Welded Material etc.)</t>
  </si>
  <si>
    <t>Yes</t>
  </si>
  <si>
    <t>No</t>
  </si>
  <si>
    <t>LIST NUMBER (*)</t>
  </si>
  <si>
    <t>Sample No.</t>
  </si>
  <si>
    <t>Project Name</t>
  </si>
  <si>
    <t>Project Number</t>
  </si>
  <si>
    <t>Item No.</t>
  </si>
  <si>
    <t>Supplier</t>
  </si>
  <si>
    <t>Material</t>
  </si>
  <si>
    <t>Quality</t>
  </si>
  <si>
    <t>Heat No.</t>
  </si>
  <si>
    <t>Traceability No</t>
  </si>
  <si>
    <t>Test Temperature for Charpy  Test
(°C)</t>
  </si>
  <si>
    <t>Number of Samples
Charpy  Test</t>
  </si>
  <si>
    <t>Auditor Accompaniment</t>
  </si>
  <si>
    <t>Mail</t>
  </si>
  <si>
    <t>E-Invoice</t>
  </si>
  <si>
    <t>Test Sample Control Information</t>
  </si>
  <si>
    <t>Delivery Information (Report)</t>
  </si>
  <si>
    <t>Delivery Information of the Experiment Sample to the Laboratory</t>
  </si>
  <si>
    <t>Delivery Information (Invoice)</t>
  </si>
  <si>
    <r>
      <t>Set (1/</t>
    </r>
    <r>
      <rPr>
        <b/>
        <sz val="10"/>
        <color rgb="FF000000"/>
        <rFont val="Arial"/>
        <family val="2"/>
        <charset val="162"/>
      </rPr>
      <t>3</t>
    </r>
    <r>
      <rPr>
        <sz val="10"/>
        <color rgb="FF000000"/>
        <rFont val="Arial"/>
        <family val="2"/>
        <charset val="162"/>
      </rPr>
      <t>)</t>
    </r>
  </si>
  <si>
    <r>
      <t>Set (2/</t>
    </r>
    <r>
      <rPr>
        <b/>
        <sz val="10"/>
        <color theme="1"/>
        <rFont val="Arial"/>
        <family val="2"/>
        <charset val="162"/>
      </rPr>
      <t>3</t>
    </r>
    <r>
      <rPr>
        <sz val="10"/>
        <color theme="1"/>
        <rFont val="Arial"/>
        <family val="2"/>
        <charset val="162"/>
      </rPr>
      <t>)</t>
    </r>
  </si>
  <si>
    <r>
      <t>Set (3/</t>
    </r>
    <r>
      <rPr>
        <b/>
        <sz val="10"/>
        <color theme="1"/>
        <rFont val="Arial"/>
        <family val="2"/>
        <charset val="162"/>
      </rPr>
      <t>3</t>
    </r>
    <r>
      <rPr>
        <sz val="10"/>
        <color theme="1"/>
        <rFont val="Arial"/>
        <family val="2"/>
        <charset val="162"/>
      </rPr>
      <t>)</t>
    </r>
  </si>
  <si>
    <t>Tests Covered by Accreditation</t>
  </si>
  <si>
    <t>Standards within the scope of accreditation</t>
  </si>
  <si>
    <t>Flat Tensile Test</t>
  </si>
  <si>
    <t>Charpy  Test</t>
  </si>
  <si>
    <t xml:space="preserve">Spectral Analysis </t>
  </si>
  <si>
    <t>Bolt, Screw and Stud Tensile Test</t>
  </si>
  <si>
    <t>Bolt, Screw and Stud Proof Load Test</t>
  </si>
  <si>
    <t>Nut Proof Load Test</t>
  </si>
  <si>
    <t>Material Brittleness Determination Test</t>
  </si>
  <si>
    <t>Coating Adhesion (Hammer) Test</t>
  </si>
  <si>
    <t>Bending Test</t>
  </si>
  <si>
    <t>Crushing Test</t>
  </si>
  <si>
    <t>Hardness Test</t>
  </si>
  <si>
    <t>Immersion Test in Copper Sulphate (Preece) Solution</t>
  </si>
  <si>
    <t>Coating Weight and Thickness Determination Test</t>
  </si>
  <si>
    <t>pH Measurement Experiment</t>
  </si>
  <si>
    <t>Density Measurement Experiment</t>
  </si>
  <si>
    <t>Free Acid Determination Experiment</t>
  </si>
  <si>
    <t>Iron Determination Experiment</t>
  </si>
  <si>
    <t>Acid Concentration Determination Experiment</t>
  </si>
  <si>
    <t>Salt Test (Salt Spray Analysis)</t>
  </si>
  <si>
    <t>Desired Test Names (Codes) and Standards / Non-Standard Conditions</t>
  </si>
  <si>
    <t>Test Standards</t>
  </si>
  <si>
    <t>Test Names and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</si>
</sst>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yy;@"/>
  </numFmts>
  <fonts count="37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7"/>
      <color theme="1"/>
      <name val="Arial"/>
      <family val="2"/>
      <charset val="162"/>
    </font>
    <font>
      <sz val="7"/>
      <color rgb="FFFF000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Wingdings"/>
      <family val="2"/>
      <charset val="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vertAlign val="superscript"/>
      <sz val="11"/>
      <name val="Arial"/>
      <family val="2"/>
      <charset val="162"/>
    </font>
    <font>
      <b/>
      <sz val="8"/>
      <name val="Arial"/>
      <family val="2"/>
      <charset val="162"/>
    </font>
    <font>
      <b/>
      <sz val="12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vertAlign val="superscript"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24"/>
      <color theme="1"/>
      <name val="Wingdings"/>
      <family val="2"/>
      <charset val="2"/>
    </font>
    <font>
      <sz val="8"/>
      <name val="Calibri"/>
      <family val="2"/>
      <charset val="162"/>
      <scheme val="minor"/>
    </font>
    <font>
      <b/>
      <sz val="7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1760002441481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22" fillId="0" borderId="0" xfId="0" applyFont="1" applyAlignment="1" applyProtection="1">
      <alignment horizontal="left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5" fillId="0" borderId="0" xfId="0" applyFont="1" applyAlignment="1">
      <alignment wrapText="1"/>
    </xf>
    <xf numFmtId="0" fontId="23" fillId="0" borderId="0" xfId="0" applyFont="1"/>
    <xf numFmtId="0" fontId="25" fillId="0" borderId="1" xfId="0" applyFont="1" applyBorder="1" applyAlignment="1" applyProtection="1">
      <alignment vertical="top" wrapText="1"/>
      <protection hidden="1"/>
    </xf>
    <xf numFmtId="0" fontId="25" fillId="0" borderId="2" xfId="0" applyFont="1" applyBorder="1" applyAlignment="1" applyProtection="1">
      <alignment vertical="top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left" wrapText="1"/>
      <protection hidden="1"/>
    </xf>
    <xf numFmtId="0" fontId="21" fillId="0" borderId="1" xfId="0" applyFont="1" applyBorder="1" applyAlignment="1" applyProtection="1">
      <alignment wrapText="1"/>
      <protection hidden="1"/>
    </xf>
    <xf numFmtId="0" fontId="20" fillId="0" borderId="1" xfId="0" applyFont="1" applyBorder="1" applyAlignment="1" applyProtection="1">
      <alignment wrapText="1"/>
      <protection hidden="1"/>
    </xf>
    <xf numFmtId="0" fontId="26" fillId="0" borderId="1" xfId="0" applyFont="1" applyBorder="1" applyAlignment="1" applyProtection="1">
      <alignment wrapText="1"/>
      <protection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6" fillId="0" borderId="1" xfId="0" applyFont="1" applyBorder="1" applyAlignment="1" applyProtection="1">
      <alignment horizontal="left" wrapText="1"/>
      <protection hidden="1"/>
    </xf>
    <xf numFmtId="0" fontId="16" fillId="0" borderId="1" xfId="0" applyFont="1" applyBorder="1" applyAlignment="1" applyProtection="1">
      <alignment wrapText="1"/>
      <protection hidden="1"/>
    </xf>
    <xf numFmtId="0" fontId="27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49" fontId="19" fillId="0" borderId="1" xfId="0" applyNumberFormat="1" applyFont="1" applyBorder="1" applyAlignment="1" applyProtection="1">
      <alignment horizontal="center" wrapText="1"/>
      <protection locked="0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vertical="top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65" fontId="18" fillId="0" borderId="1" xfId="0" applyNumberFormat="1" applyFont="1" applyBorder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8" xfId="0" applyFont="1" applyBorder="1" applyAlignment="1" applyProtection="1">
      <alignment horizontal="left" wrapText="1"/>
      <protection locked="0"/>
    </xf>
    <xf numFmtId="0" fontId="19" fillId="0" borderId="7" xfId="0" applyFont="1" applyBorder="1" applyAlignment="1" applyProtection="1">
      <alignment horizontal="left" wrapText="1"/>
      <protection locked="0"/>
    </xf>
    <xf numFmtId="14" fontId="19" fillId="0" borderId="1" xfId="0" applyNumberFormat="1" applyFont="1" applyBorder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quotePrefix="1" applyFont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8" fillId="0" borderId="1" xfId="1" applyBorder="1" applyAlignment="1" applyProtection="1">
      <alignment horizontal="left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center" wrapText="1"/>
      <protection hidden="1"/>
    </xf>
    <xf numFmtId="0" fontId="20" fillId="0" borderId="10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476250</xdr:rowOff>
        </xdr:from>
        <xdr:to>
          <xdr:col>1</xdr:col>
          <xdr:colOff>482600</xdr:colOff>
          <xdr:row>17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16</xdr:row>
          <xdr:rowOff>171450</xdr:rowOff>
        </xdr:from>
        <xdr:to>
          <xdr:col>1</xdr:col>
          <xdr:colOff>482600</xdr:colOff>
          <xdr:row>18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15</xdr:row>
          <xdr:rowOff>488950</xdr:rowOff>
        </xdr:from>
        <xdr:to>
          <xdr:col>2</xdr:col>
          <xdr:colOff>482600</xdr:colOff>
          <xdr:row>17</xdr:row>
          <xdr:rowOff>6350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15</xdr:row>
          <xdr:rowOff>488950</xdr:rowOff>
        </xdr:from>
        <xdr:to>
          <xdr:col>3</xdr:col>
          <xdr:colOff>482600</xdr:colOff>
          <xdr:row>17</xdr:row>
          <xdr:rowOff>6350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15</xdr:row>
          <xdr:rowOff>488950</xdr:rowOff>
        </xdr:from>
        <xdr:to>
          <xdr:col>4</xdr:col>
          <xdr:colOff>425450</xdr:colOff>
          <xdr:row>17</xdr:row>
          <xdr:rowOff>6350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16</xdr:row>
          <xdr:rowOff>171450</xdr:rowOff>
        </xdr:from>
        <xdr:to>
          <xdr:col>3</xdr:col>
          <xdr:colOff>482600</xdr:colOff>
          <xdr:row>18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16</xdr:row>
          <xdr:rowOff>171450</xdr:rowOff>
        </xdr:from>
        <xdr:to>
          <xdr:col>2</xdr:col>
          <xdr:colOff>482600</xdr:colOff>
          <xdr:row>18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25</xdr:row>
          <xdr:rowOff>184150</xdr:rowOff>
        </xdr:from>
        <xdr:to>
          <xdr:col>3</xdr:col>
          <xdr:colOff>95250</xdr:colOff>
          <xdr:row>27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26</xdr:row>
          <xdr:rowOff>171450</xdr:rowOff>
        </xdr:from>
        <xdr:to>
          <xdr:col>3</xdr:col>
          <xdr:colOff>95250</xdr:colOff>
          <xdr:row>28</xdr:row>
          <xdr:rowOff>6350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25</xdr:row>
          <xdr:rowOff>152400</xdr:rowOff>
        </xdr:from>
        <xdr:to>
          <xdr:col>6</xdr:col>
          <xdr:colOff>38100</xdr:colOff>
          <xdr:row>27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26</xdr:row>
          <xdr:rowOff>184150</xdr:rowOff>
        </xdr:from>
        <xdr:to>
          <xdr:col>6</xdr:col>
          <xdr:colOff>38100</xdr:colOff>
          <xdr:row>28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482600</xdr:rowOff>
        </xdr:from>
        <xdr:to>
          <xdr:col>1</xdr:col>
          <xdr:colOff>482600</xdr:colOff>
          <xdr:row>17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15</xdr:row>
          <xdr:rowOff>482600</xdr:rowOff>
        </xdr:from>
        <xdr:to>
          <xdr:col>1</xdr:col>
          <xdr:colOff>482600</xdr:colOff>
          <xdr:row>17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0</xdr:rowOff>
        </xdr:from>
        <xdr:to>
          <xdr:col>2</xdr:col>
          <xdr:colOff>495300</xdr:colOff>
          <xdr:row>22</xdr:row>
          <xdr:rowOff>25400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0</xdr:rowOff>
        </xdr:from>
        <xdr:to>
          <xdr:col>1</xdr:col>
          <xdr:colOff>495300</xdr:colOff>
          <xdr:row>22</xdr:row>
          <xdr:rowOff>25400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508000</xdr:colOff>
          <xdr:row>19</xdr:row>
          <xdr:rowOff>266700</xdr:rowOff>
        </xdr:from>
        <xdr:to>
          <xdr:col>8</xdr:col>
          <xdr:colOff>806450</xdr:colOff>
          <xdr:row>21</xdr:row>
          <xdr:rowOff>82550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508000</xdr:colOff>
          <xdr:row>19</xdr:row>
          <xdr:rowOff>69850</xdr:rowOff>
        </xdr:from>
        <xdr:to>
          <xdr:col>8</xdr:col>
          <xdr:colOff>806450</xdr:colOff>
          <xdr:row>20</xdr:row>
          <xdr:rowOff>6350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endParaRPr lang="tr-TR"/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19050</xdr:rowOff>
    </xdr:from>
    <xdr:to>
      <xdr:col>2</xdr:col>
      <xdr:colOff>66675</xdr:colOff>
      <xdr:row>3</xdr:row>
      <xdr:rowOff>85725</xdr:rowOff>
    </xdr:to>
    <xdr:pic>
      <xdr:nvPicPr>
        <xdr:cNvPr id="2164" name="Picture 11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485900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857250</xdr:colOff>
      <xdr:row>3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48590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857250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485900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1504950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485900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1</xdr:col>
      <xdr:colOff>482563</xdr:colOff>
      <xdr:row>3</xdr:row>
      <xdr:rowOff>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00025"/>
          <a:ext cx="1504950" cy="371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9"/>
  <sheetViews>
    <sheetView tabSelected="1" view="pageBreakPreview" zoomScaleNormal="100" zoomScaleSheetLayoutView="100" zoomScalePageLayoutView="40" workbookViewId="0">
      <selection activeCell="D1" sqref="D1:I4"/>
    </sheetView>
  </sheetViews>
  <sheetFormatPr defaultColWidth="9.1796875" defaultRowHeight="14" x14ac:dyDescent="0.3"/>
  <cols>
    <col min="1" max="1" width="12.81640625" style="32" customWidth="1"/>
    <col min="2" max="4" width="8.7265625" style="32" customWidth="1"/>
    <col min="5" max="5" width="10.54296875" style="32" customWidth="1"/>
    <col min="6" max="6" width="8.7265625" style="32" customWidth="1"/>
    <col min="7" max="7" width="6.54296875" style="32" customWidth="1"/>
    <col min="8" max="8" width="8.7265625" style="32" customWidth="1"/>
    <col min="9" max="9" width="17.453125" style="32" customWidth="1"/>
    <col min="10" max="16384" width="9.1796875" style="12"/>
  </cols>
  <sheetData>
    <row r="1" spans="1:9" ht="14.15" customHeight="1" x14ac:dyDescent="0.3">
      <c r="A1" s="100" t="s">
        <v>93</v>
      </c>
      <c r="B1" s="100"/>
      <c r="C1" s="100"/>
      <c r="D1" s="103" t="s">
        <v>103</v>
      </c>
      <c r="E1" s="103"/>
      <c r="F1" s="103"/>
      <c r="G1" s="103"/>
      <c r="H1" s="103"/>
      <c r="I1" s="103"/>
    </row>
    <row r="2" spans="1:9" ht="14.15" customHeight="1" x14ac:dyDescent="0.3">
      <c r="A2" s="101"/>
      <c r="B2" s="101"/>
      <c r="C2" s="101"/>
      <c r="D2" s="104"/>
      <c r="E2" s="104"/>
      <c r="F2" s="104"/>
      <c r="G2" s="104"/>
      <c r="H2" s="104"/>
      <c r="I2" s="104"/>
    </row>
    <row r="3" spans="1:9" ht="14.15" customHeight="1" x14ac:dyDescent="0.3">
      <c r="A3" s="101"/>
      <c r="B3" s="101"/>
      <c r="C3" s="101"/>
      <c r="D3" s="104"/>
      <c r="E3" s="104"/>
      <c r="F3" s="104"/>
      <c r="G3" s="104"/>
      <c r="H3" s="104"/>
      <c r="I3" s="104"/>
    </row>
    <row r="4" spans="1:9" ht="14.15" customHeight="1" x14ac:dyDescent="0.3">
      <c r="A4" s="102"/>
      <c r="B4" s="102"/>
      <c r="C4" s="102"/>
      <c r="D4" s="105"/>
      <c r="E4" s="105"/>
      <c r="F4" s="105"/>
      <c r="G4" s="105"/>
      <c r="H4" s="105"/>
      <c r="I4" s="105"/>
    </row>
    <row r="5" spans="1:9" ht="14.15" customHeight="1" x14ac:dyDescent="0.3">
      <c r="A5" s="112"/>
      <c r="B5" s="112"/>
      <c r="C5" s="112"/>
      <c r="D5" s="112"/>
      <c r="E5" s="112"/>
      <c r="F5" s="112"/>
      <c r="G5" s="112"/>
      <c r="H5" s="112"/>
      <c r="I5" s="112"/>
    </row>
    <row r="6" spans="1:9" ht="15" customHeight="1" x14ac:dyDescent="0.3">
      <c r="A6" s="111" t="s">
        <v>104</v>
      </c>
      <c r="B6" s="111"/>
      <c r="C6" s="111"/>
      <c r="D6" s="111"/>
      <c r="E6" s="111"/>
      <c r="F6" s="111"/>
      <c r="G6" s="111"/>
      <c r="H6" s="111"/>
      <c r="I6" s="111"/>
    </row>
    <row r="7" spans="1:9" ht="15" customHeight="1" x14ac:dyDescent="0.3">
      <c r="A7" s="111" t="s">
        <v>105</v>
      </c>
      <c r="B7" s="111"/>
      <c r="C7" s="111"/>
      <c r="D7" s="111"/>
      <c r="E7" s="111"/>
      <c r="F7" s="111"/>
      <c r="G7" s="111"/>
      <c r="H7" s="111"/>
      <c r="I7" s="111"/>
    </row>
    <row r="8" spans="1:9" ht="15" customHeight="1" x14ac:dyDescent="0.3">
      <c r="A8" s="8" t="s">
        <v>106</v>
      </c>
      <c r="B8" s="8"/>
      <c r="C8" s="90"/>
      <c r="D8" s="90"/>
      <c r="E8" s="90"/>
      <c r="F8" s="91" t="s">
        <v>109</v>
      </c>
      <c r="G8" s="92"/>
      <c r="H8" s="96"/>
      <c r="I8" s="96"/>
    </row>
    <row r="9" spans="1:9" ht="14.25" customHeight="1" x14ac:dyDescent="0.3">
      <c r="A9" s="8" t="s">
        <v>107</v>
      </c>
      <c r="B9" s="8"/>
      <c r="C9" s="93"/>
      <c r="D9" s="94"/>
      <c r="E9" s="94"/>
      <c r="F9" s="94"/>
      <c r="G9" s="94"/>
      <c r="H9" s="94"/>
      <c r="I9" s="95"/>
    </row>
    <row r="10" spans="1:9" ht="15" customHeight="1" x14ac:dyDescent="0.3">
      <c r="A10" s="8" t="s">
        <v>108</v>
      </c>
      <c r="B10" s="8"/>
      <c r="C10" s="90"/>
      <c r="D10" s="90"/>
      <c r="E10" s="90"/>
      <c r="F10" s="91" t="s">
        <v>110</v>
      </c>
      <c r="G10" s="92"/>
      <c r="H10" s="90"/>
      <c r="I10" s="90"/>
    </row>
    <row r="11" spans="1:9" ht="14" customHeight="1" x14ac:dyDescent="0.3">
      <c r="A11" s="108" t="s">
        <v>111</v>
      </c>
      <c r="B11" s="108"/>
      <c r="C11" s="108"/>
      <c r="D11" s="108"/>
      <c r="E11" s="108"/>
      <c r="F11" s="108"/>
      <c r="G11" s="108"/>
      <c r="H11" s="108"/>
      <c r="I11" s="108"/>
    </row>
    <row r="12" spans="1:9" ht="15" customHeight="1" x14ac:dyDescent="0.3">
      <c r="A12" s="8" t="s">
        <v>112</v>
      </c>
      <c r="B12" s="8"/>
      <c r="C12" s="90"/>
      <c r="D12" s="90"/>
      <c r="E12" s="90"/>
      <c r="F12" s="30" t="s">
        <v>114</v>
      </c>
      <c r="G12" s="90"/>
      <c r="H12" s="90"/>
      <c r="I12" s="90"/>
    </row>
    <row r="13" spans="1:9" ht="15" customHeight="1" x14ac:dyDescent="0.3">
      <c r="A13" s="8" t="s">
        <v>113</v>
      </c>
      <c r="B13" s="8"/>
      <c r="C13" s="110"/>
      <c r="D13" s="90"/>
      <c r="E13" s="90"/>
      <c r="F13" s="30" t="s">
        <v>115</v>
      </c>
      <c r="G13" s="110"/>
      <c r="H13" s="90"/>
      <c r="I13" s="90"/>
    </row>
    <row r="14" spans="1:9" ht="15" customHeight="1" x14ac:dyDescent="0.35">
      <c r="A14" s="8" t="s">
        <v>0</v>
      </c>
      <c r="B14" s="8"/>
      <c r="C14" s="110"/>
      <c r="D14" s="90"/>
      <c r="E14" s="90"/>
      <c r="F14" s="76" t="s">
        <v>116</v>
      </c>
      <c r="G14" s="113"/>
      <c r="H14" s="90"/>
      <c r="I14" s="90"/>
    </row>
    <row r="15" spans="1:9" ht="15" customHeight="1" x14ac:dyDescent="0.3">
      <c r="A15" s="108" t="s">
        <v>117</v>
      </c>
      <c r="B15" s="108"/>
      <c r="C15" s="108"/>
      <c r="D15" s="108"/>
      <c r="E15" s="108"/>
      <c r="F15" s="108"/>
      <c r="G15" s="108"/>
      <c r="H15" s="108"/>
      <c r="I15" s="108"/>
    </row>
    <row r="16" spans="1:9" ht="40" customHeight="1" x14ac:dyDescent="0.3">
      <c r="A16" s="77"/>
      <c r="B16" s="73" t="s">
        <v>120</v>
      </c>
      <c r="C16" s="73" t="s">
        <v>121</v>
      </c>
      <c r="D16" s="73" t="s">
        <v>122</v>
      </c>
      <c r="E16" s="73" t="s">
        <v>1</v>
      </c>
      <c r="F16" s="109" t="s">
        <v>123</v>
      </c>
      <c r="G16" s="109"/>
      <c r="H16" s="109"/>
      <c r="I16" s="109"/>
    </row>
    <row r="17" spans="1:9" ht="15" x14ac:dyDescent="0.3">
      <c r="A17" s="30" t="s">
        <v>118</v>
      </c>
      <c r="B17" s="31"/>
      <c r="C17" s="31"/>
      <c r="D17" s="31"/>
      <c r="E17" s="31"/>
      <c r="F17" s="10"/>
      <c r="G17" s="10"/>
      <c r="H17" s="10"/>
      <c r="I17" s="10"/>
    </row>
    <row r="18" spans="1:9" ht="15" x14ac:dyDescent="0.3">
      <c r="A18" s="30" t="s">
        <v>119</v>
      </c>
      <c r="B18" s="31"/>
      <c r="C18" s="31"/>
      <c r="D18" s="31"/>
      <c r="E18" s="31"/>
      <c r="F18" s="10"/>
      <c r="G18" s="10"/>
      <c r="H18" s="10"/>
      <c r="I18" s="10"/>
    </row>
    <row r="19" spans="1:9" ht="37.5" customHeight="1" x14ac:dyDescent="0.3">
      <c r="A19" s="9" t="s">
        <v>124</v>
      </c>
      <c r="B19" s="9"/>
      <c r="C19" s="9"/>
      <c r="D19" s="9"/>
      <c r="E19" s="187" t="s">
        <v>125</v>
      </c>
      <c r="F19" s="188"/>
      <c r="G19" s="188"/>
      <c r="H19" s="188"/>
      <c r="I19" s="189"/>
    </row>
    <row r="20" spans="1:9" ht="22" customHeight="1" x14ac:dyDescent="0.3">
      <c r="A20" s="11" t="s">
        <v>126</v>
      </c>
      <c r="B20" s="190" t="s">
        <v>120</v>
      </c>
      <c r="C20" s="190" t="s">
        <v>121</v>
      </c>
      <c r="D20" s="190" t="s">
        <v>122</v>
      </c>
      <c r="E20" s="7" t="s">
        <v>139</v>
      </c>
      <c r="F20" s="6"/>
      <c r="G20" s="6"/>
      <c r="H20" s="5"/>
      <c r="I20" s="75"/>
    </row>
    <row r="21" spans="1:9" ht="9" customHeight="1" x14ac:dyDescent="0.3">
      <c r="A21" s="11"/>
      <c r="B21" s="191"/>
      <c r="C21" s="191"/>
      <c r="D21" s="191"/>
      <c r="E21" s="4" t="s">
        <v>140</v>
      </c>
      <c r="F21" s="3"/>
      <c r="G21" s="3"/>
      <c r="H21" s="2"/>
      <c r="I21" s="8"/>
    </row>
    <row r="22" spans="1:9" ht="15" customHeight="1" x14ac:dyDescent="0.35">
      <c r="A22" s="11"/>
      <c r="B22" s="78"/>
      <c r="C22" s="78"/>
      <c r="D22" s="78"/>
      <c r="E22" s="1"/>
      <c r="F22" s="85"/>
      <c r="G22" s="85"/>
      <c r="H22" s="86"/>
      <c r="I22" s="8"/>
    </row>
    <row r="23" spans="1:9" ht="15" customHeight="1" x14ac:dyDescent="0.3">
      <c r="A23" s="30" t="s">
        <v>127</v>
      </c>
      <c r="B23" s="88"/>
      <c r="C23" s="88"/>
      <c r="D23" s="88"/>
      <c r="E23" s="8" t="s">
        <v>129</v>
      </c>
      <c r="F23" s="8"/>
      <c r="G23" s="106"/>
      <c r="H23" s="106"/>
      <c r="I23" s="106"/>
    </row>
    <row r="24" spans="1:9" ht="15" customHeight="1" x14ac:dyDescent="0.3">
      <c r="A24" s="30" t="s">
        <v>128</v>
      </c>
      <c r="B24" s="89"/>
      <c r="C24" s="89"/>
      <c r="D24" s="89"/>
      <c r="E24" s="8" t="s">
        <v>130</v>
      </c>
      <c r="F24" s="8"/>
      <c r="G24" s="90"/>
      <c r="H24" s="90"/>
      <c r="I24" s="90"/>
    </row>
    <row r="25" spans="1:9" ht="15" customHeight="1" x14ac:dyDescent="0.3">
      <c r="A25" s="30" t="s">
        <v>2</v>
      </c>
      <c r="B25" s="90"/>
      <c r="C25" s="90"/>
      <c r="D25" s="90"/>
      <c r="E25" s="107" t="s">
        <v>2</v>
      </c>
      <c r="F25" s="107"/>
      <c r="G25" s="10"/>
      <c r="H25" s="10"/>
      <c r="I25" s="10"/>
    </row>
    <row r="26" spans="1:9" ht="15" customHeight="1" x14ac:dyDescent="0.3">
      <c r="A26" s="87" t="s">
        <v>131</v>
      </c>
      <c r="B26" s="87"/>
      <c r="C26" s="87"/>
      <c r="D26" s="87"/>
      <c r="E26" s="87"/>
      <c r="F26" s="87"/>
      <c r="G26" s="87"/>
      <c r="H26" s="87"/>
      <c r="I26" s="87"/>
    </row>
    <row r="27" spans="1:9" s="13" customFormat="1" ht="15" customHeight="1" x14ac:dyDescent="0.35">
      <c r="A27" s="8" t="s">
        <v>132</v>
      </c>
      <c r="B27" s="8"/>
      <c r="C27" s="79"/>
      <c r="D27" s="98" t="s">
        <v>133</v>
      </c>
      <c r="E27" s="98"/>
      <c r="F27" s="79"/>
      <c r="G27" s="98" t="s">
        <v>134</v>
      </c>
      <c r="H27" s="98"/>
      <c r="I27" s="98"/>
    </row>
    <row r="28" spans="1:9" s="13" customFormat="1" ht="15" customHeight="1" x14ac:dyDescent="0.35">
      <c r="A28" s="8" t="s">
        <v>136</v>
      </c>
      <c r="B28" s="8"/>
      <c r="C28" s="79"/>
      <c r="D28" s="98" t="s">
        <v>133</v>
      </c>
      <c r="E28" s="98"/>
      <c r="F28" s="79"/>
      <c r="G28" s="98" t="s">
        <v>134</v>
      </c>
      <c r="H28" s="98"/>
      <c r="I28" s="98"/>
    </row>
    <row r="29" spans="1:9" ht="24" customHeight="1" x14ac:dyDescent="0.3">
      <c r="A29" s="11" t="s">
        <v>135</v>
      </c>
      <c r="B29" s="11"/>
      <c r="C29" s="11"/>
      <c r="D29" s="11"/>
      <c r="E29" s="73" t="s">
        <v>137</v>
      </c>
      <c r="F29" s="11" t="s">
        <v>138</v>
      </c>
      <c r="G29" s="11"/>
      <c r="H29" s="11"/>
      <c r="I29" s="11"/>
    </row>
    <row r="30" spans="1:9" ht="24" customHeight="1" x14ac:dyDescent="0.3">
      <c r="A30" s="99"/>
      <c r="B30" s="99"/>
      <c r="C30" s="99"/>
      <c r="D30" s="99"/>
      <c r="E30" s="29" t="str">
        <f>IF(A30="","",VLOOKUP(A30,'Laboratory Service Information'!A$7:B22,2,FALSE))</f>
        <v/>
      </c>
      <c r="F30" s="97"/>
      <c r="G30" s="97"/>
      <c r="H30" s="97"/>
      <c r="I30" s="97"/>
    </row>
    <row r="31" spans="1:9" ht="24" customHeight="1" x14ac:dyDescent="0.3">
      <c r="A31" s="99"/>
      <c r="B31" s="99"/>
      <c r="C31" s="99"/>
      <c r="D31" s="99"/>
      <c r="E31" s="29" t="str">
        <f>IF(A31="","",VLOOKUP(A31,'Laboratory Service Information'!A$7:B23,2,FALSE))</f>
        <v/>
      </c>
      <c r="F31" s="97"/>
      <c r="G31" s="97"/>
      <c r="H31" s="97"/>
      <c r="I31" s="97"/>
    </row>
    <row r="32" spans="1:9" ht="24" customHeight="1" x14ac:dyDescent="0.3">
      <c r="A32" s="99"/>
      <c r="B32" s="99"/>
      <c r="C32" s="99"/>
      <c r="D32" s="99"/>
      <c r="E32" s="29" t="str">
        <f>IF(A32="","",VLOOKUP(A32,'Laboratory Service Information'!A$7:B24,2,FALSE))</f>
        <v/>
      </c>
      <c r="F32" s="97"/>
      <c r="G32" s="97"/>
      <c r="H32" s="97"/>
      <c r="I32" s="97"/>
    </row>
    <row r="33" spans="1:9" ht="24" customHeight="1" x14ac:dyDescent="0.3">
      <c r="A33" s="99"/>
      <c r="B33" s="99"/>
      <c r="C33" s="99"/>
      <c r="D33" s="99"/>
      <c r="E33" s="29" t="str">
        <f>IF(A33="","",VLOOKUP(A33,'Laboratory Service Information'!A$7:B26,2,FALSE))</f>
        <v/>
      </c>
      <c r="F33" s="97"/>
      <c r="G33" s="97"/>
      <c r="H33" s="97"/>
      <c r="I33" s="97"/>
    </row>
    <row r="34" spans="1:9" ht="24" customHeight="1" x14ac:dyDescent="0.3">
      <c r="A34" s="99"/>
      <c r="B34" s="99"/>
      <c r="C34" s="99"/>
      <c r="D34" s="99"/>
      <c r="E34" s="29" t="str">
        <f>IF(A34="","",VLOOKUP(A34,'Laboratory Service Information'!A$7:B27,2,FALSE))</f>
        <v/>
      </c>
      <c r="F34" s="97"/>
      <c r="G34" s="97"/>
      <c r="H34" s="97"/>
      <c r="I34" s="97"/>
    </row>
    <row r="35" spans="1:9" ht="24" customHeight="1" x14ac:dyDescent="0.3">
      <c r="A35" s="99"/>
      <c r="B35" s="99"/>
      <c r="C35" s="99"/>
      <c r="D35" s="99"/>
      <c r="E35" s="29" t="str">
        <f>IF(A35="","",VLOOKUP(A35,'Laboratory Service Information'!A$7:B27,2,FALSE))</f>
        <v/>
      </c>
      <c r="F35" s="97"/>
      <c r="G35" s="97"/>
      <c r="H35" s="97"/>
      <c r="I35" s="97"/>
    </row>
    <row r="36" spans="1:9" ht="24" customHeight="1" x14ac:dyDescent="0.3">
      <c r="A36" s="99"/>
      <c r="B36" s="99"/>
      <c r="C36" s="99"/>
      <c r="D36" s="99"/>
      <c r="E36" s="29" t="str">
        <f>IF(A36="","",VLOOKUP(A36,'Laboratory Service Information'!A$7:B27,2,FALSE))</f>
        <v/>
      </c>
      <c r="F36" s="97"/>
      <c r="G36" s="97"/>
      <c r="H36" s="97"/>
      <c r="I36" s="97"/>
    </row>
    <row r="37" spans="1:9" ht="24" customHeight="1" x14ac:dyDescent="0.3">
      <c r="A37" s="99"/>
      <c r="B37" s="99"/>
      <c r="C37" s="99"/>
      <c r="D37" s="99"/>
      <c r="E37" s="29" t="str">
        <f>IF(A37="","",VLOOKUP(A37,'Laboratory Service Information'!A$7:B27,2,FALSE))</f>
        <v/>
      </c>
      <c r="F37" s="97"/>
      <c r="G37" s="97"/>
      <c r="H37" s="97"/>
      <c r="I37" s="97"/>
    </row>
    <row r="38" spans="1:9" ht="24" customHeight="1" x14ac:dyDescent="0.3">
      <c r="A38" s="99"/>
      <c r="B38" s="99"/>
      <c r="C38" s="99"/>
      <c r="D38" s="99"/>
      <c r="E38" s="29" t="str">
        <f>IF(A38="","",VLOOKUP(A38,'Laboratory Service Information'!A$7:B27,2,FALSE))</f>
        <v/>
      </c>
      <c r="F38" s="97"/>
      <c r="G38" s="97"/>
      <c r="H38" s="97"/>
      <c r="I38" s="97"/>
    </row>
    <row r="39" spans="1:9" ht="24" customHeight="1" x14ac:dyDescent="0.3">
      <c r="A39" s="99"/>
      <c r="B39" s="99"/>
      <c r="C39" s="99"/>
      <c r="D39" s="99"/>
      <c r="E39" s="29" t="str">
        <f>IF(A39="","",VLOOKUP(A39,'Laboratory Service Information'!A$7:B27,2,FALSE))</f>
        <v/>
      </c>
      <c r="F39" s="97"/>
      <c r="G39" s="97"/>
      <c r="H39" s="97"/>
      <c r="I39" s="97"/>
    </row>
    <row r="40" spans="1:9" ht="24" customHeight="1" x14ac:dyDescent="0.3">
      <c r="A40" s="99"/>
      <c r="B40" s="99"/>
      <c r="C40" s="99"/>
      <c r="D40" s="99"/>
      <c r="E40" s="29" t="str">
        <f>IF(A40="","",VLOOKUP(A40,'Laboratory Service Information'!A$7:B27,2,FALSE))</f>
        <v/>
      </c>
      <c r="F40" s="97"/>
      <c r="G40" s="97"/>
      <c r="H40" s="97"/>
      <c r="I40" s="97"/>
    </row>
    <row r="41" spans="1:9" ht="25" customHeight="1" x14ac:dyDescent="0.3">
      <c r="A41" s="99"/>
      <c r="B41" s="99"/>
      <c r="C41" s="99"/>
      <c r="D41" s="99"/>
      <c r="E41" s="29" t="str">
        <f>IF(A41="","",VLOOKUP(A41,'Laboratory Service Information'!A$7:B28,2,FALSE))</f>
        <v/>
      </c>
      <c r="F41" s="97"/>
      <c r="G41" s="97"/>
      <c r="H41" s="97"/>
      <c r="I41" s="97"/>
    </row>
    <row r="42" spans="1:9" ht="25" customHeight="1" x14ac:dyDescent="0.3">
      <c r="A42" s="99"/>
      <c r="B42" s="99"/>
      <c r="C42" s="99"/>
      <c r="D42" s="99"/>
      <c r="E42" s="29" t="str">
        <f>IF(A42="","",VLOOKUP(A42,'Laboratory Service Information'!A$7:B29,2,FALSE))</f>
        <v/>
      </c>
      <c r="F42" s="97"/>
      <c r="G42" s="97"/>
      <c r="H42" s="97"/>
      <c r="I42" s="97"/>
    </row>
    <row r="43" spans="1:9" ht="25" customHeight="1" x14ac:dyDescent="0.3">
      <c r="A43" s="99"/>
      <c r="B43" s="99"/>
      <c r="C43" s="99"/>
      <c r="D43" s="99"/>
      <c r="E43" s="29" t="str">
        <f>IF(A43="","",VLOOKUP(A43,'Laboratory Service Information'!A$7:B30,2,FALSE))</f>
        <v/>
      </c>
      <c r="F43" s="97"/>
      <c r="G43" s="97"/>
      <c r="H43" s="97"/>
      <c r="I43" s="97"/>
    </row>
    <row r="44" spans="1:9" ht="25" customHeight="1" x14ac:dyDescent="0.3">
      <c r="A44" s="99"/>
      <c r="B44" s="99"/>
      <c r="C44" s="99"/>
      <c r="D44" s="99"/>
      <c r="E44" s="29" t="str">
        <f>IF(A44="","",VLOOKUP(A44,'Laboratory Service Information'!A$7:B31,2,FALSE))</f>
        <v/>
      </c>
      <c r="F44" s="97"/>
      <c r="G44" s="97"/>
      <c r="H44" s="97"/>
      <c r="I44" s="97"/>
    </row>
    <row r="45" spans="1:9" ht="25" customHeight="1" x14ac:dyDescent="0.3">
      <c r="A45" s="99"/>
      <c r="B45" s="99"/>
      <c r="C45" s="99"/>
      <c r="D45" s="99"/>
      <c r="E45" s="29" t="str">
        <f>IF(A45="","",VLOOKUP(A45,'Laboratory Service Information'!A$7:B32,2,FALSE))</f>
        <v/>
      </c>
      <c r="F45" s="97"/>
      <c r="G45" s="97"/>
      <c r="H45" s="97"/>
      <c r="I45" s="97"/>
    </row>
    <row r="46" spans="1:9" ht="25" customHeight="1" x14ac:dyDescent="0.3">
      <c r="A46" s="99"/>
      <c r="B46" s="99"/>
      <c r="C46" s="99"/>
      <c r="D46" s="99"/>
      <c r="E46" s="29" t="str">
        <f>IF(A46="","",VLOOKUP(A46,'Laboratory Service Information'!A$7:B33,2,FALSE))</f>
        <v/>
      </c>
      <c r="F46" s="97"/>
      <c r="G46" s="97"/>
      <c r="H46" s="97"/>
      <c r="I46" s="97"/>
    </row>
    <row r="47" spans="1:9" ht="25" customHeight="1" x14ac:dyDescent="0.3">
      <c r="A47" s="99"/>
      <c r="B47" s="99"/>
      <c r="C47" s="99"/>
      <c r="D47" s="99"/>
      <c r="E47" s="29" t="str">
        <f>IF(A47="","",VLOOKUP(A47,'Laboratory Service Information'!A$7:B34,2,FALSE))</f>
        <v/>
      </c>
      <c r="F47" s="97"/>
      <c r="G47" s="97"/>
      <c r="H47" s="97"/>
      <c r="I47" s="97"/>
    </row>
    <row r="48" spans="1:9" ht="25" customHeight="1" x14ac:dyDescent="0.3"/>
    <row r="49" ht="25" customHeight="1" x14ac:dyDescent="0.3"/>
    <row r="50" ht="25" customHeight="1" x14ac:dyDescent="0.3"/>
    <row r="51" ht="25" customHeight="1" x14ac:dyDescent="0.3"/>
    <row r="52" ht="25" customHeight="1" x14ac:dyDescent="0.3"/>
    <row r="53" ht="25" customHeight="1" x14ac:dyDescent="0.3"/>
    <row r="54" ht="25" customHeight="1" x14ac:dyDescent="0.3"/>
    <row r="55" ht="25" customHeight="1" x14ac:dyDescent="0.3"/>
    <row r="56" ht="25" customHeight="1" x14ac:dyDescent="0.3"/>
    <row r="57" ht="25" customHeight="1" x14ac:dyDescent="0.3"/>
    <row r="58" ht="25" customHeight="1" x14ac:dyDescent="0.3"/>
    <row r="59" ht="25" customHeight="1" x14ac:dyDescent="0.3"/>
  </sheetData>
  <sheetProtection sheet="1" insertHyperlinks="0" sort="0" autoFilter="0" pivotTables="0"/>
  <mergeCells count="92">
    <mergeCell ref="A46:D46"/>
    <mergeCell ref="A47:D47"/>
    <mergeCell ref="F41:I41"/>
    <mergeCell ref="F42:I42"/>
    <mergeCell ref="F43:I43"/>
    <mergeCell ref="F44:I44"/>
    <mergeCell ref="F45:I45"/>
    <mergeCell ref="F46:I46"/>
    <mergeCell ref="F47:I47"/>
    <mergeCell ref="A41:D41"/>
    <mergeCell ref="A42:D42"/>
    <mergeCell ref="A43:D43"/>
    <mergeCell ref="A44:D44"/>
    <mergeCell ref="A45:D45"/>
    <mergeCell ref="A5:I5"/>
    <mergeCell ref="F39:I39"/>
    <mergeCell ref="A33:D33"/>
    <mergeCell ref="F33:I33"/>
    <mergeCell ref="A39:D39"/>
    <mergeCell ref="F37:I37"/>
    <mergeCell ref="F38:I38"/>
    <mergeCell ref="A6:C6"/>
    <mergeCell ref="D6:I6"/>
    <mergeCell ref="G12:I12"/>
    <mergeCell ref="G13:I13"/>
    <mergeCell ref="G14:I14"/>
    <mergeCell ref="A11:I11"/>
    <mergeCell ref="C14:E14"/>
    <mergeCell ref="A1:C4"/>
    <mergeCell ref="D1:I4"/>
    <mergeCell ref="F29:I29"/>
    <mergeCell ref="G23:I23"/>
    <mergeCell ref="G24:I24"/>
    <mergeCell ref="E25:F25"/>
    <mergeCell ref="G25:I25"/>
    <mergeCell ref="A15:I15"/>
    <mergeCell ref="F16:I16"/>
    <mergeCell ref="A12:B12"/>
    <mergeCell ref="A13:B13"/>
    <mergeCell ref="A14:B14"/>
    <mergeCell ref="E23:F23"/>
    <mergeCell ref="C12:E12"/>
    <mergeCell ref="C13:E13"/>
    <mergeCell ref="A7:I7"/>
    <mergeCell ref="A35:D35"/>
    <mergeCell ref="A30:D30"/>
    <mergeCell ref="A31:D31"/>
    <mergeCell ref="A32:D32"/>
    <mergeCell ref="A38:D38"/>
    <mergeCell ref="F40:I40"/>
    <mergeCell ref="F30:I30"/>
    <mergeCell ref="D27:E27"/>
    <mergeCell ref="F34:I34"/>
    <mergeCell ref="F35:I35"/>
    <mergeCell ref="F36:I36"/>
    <mergeCell ref="D28:E28"/>
    <mergeCell ref="G27:I27"/>
    <mergeCell ref="G28:I28"/>
    <mergeCell ref="F31:I31"/>
    <mergeCell ref="F32:I32"/>
    <mergeCell ref="A29:D29"/>
    <mergeCell ref="A40:D40"/>
    <mergeCell ref="A36:D36"/>
    <mergeCell ref="A37:D37"/>
    <mergeCell ref="A34:D34"/>
    <mergeCell ref="A8:B8"/>
    <mergeCell ref="A9:B9"/>
    <mergeCell ref="C8:E8"/>
    <mergeCell ref="C10:E10"/>
    <mergeCell ref="F8:G8"/>
    <mergeCell ref="F10:G10"/>
    <mergeCell ref="C9:I9"/>
    <mergeCell ref="H8:I8"/>
    <mergeCell ref="H10:I10"/>
    <mergeCell ref="A10:B10"/>
    <mergeCell ref="A26:I26"/>
    <mergeCell ref="A27:B27"/>
    <mergeCell ref="A28:B28"/>
    <mergeCell ref="B23:D23"/>
    <mergeCell ref="B24:D24"/>
    <mergeCell ref="B25:D25"/>
    <mergeCell ref="E24:F24"/>
    <mergeCell ref="D20:D21"/>
    <mergeCell ref="C20:C21"/>
    <mergeCell ref="B20:B21"/>
    <mergeCell ref="F17:I18"/>
    <mergeCell ref="A19:D19"/>
    <mergeCell ref="A20:A22"/>
    <mergeCell ref="I21:I22"/>
    <mergeCell ref="E19:I19"/>
    <mergeCell ref="E20:H20"/>
    <mergeCell ref="E21:H22"/>
  </mergeCells>
  <printOptions horizontalCentered="1"/>
  <pageMargins left="0.78740157480314998" right="0.59055118110236204" top="0.78740157480314998" bottom="0.59055118110236204" header="0.196850393700787" footer="0.196850393700787"/>
  <pageSetup paperSize="9" scale="90" orientation="portrait" r:id="rId1"/>
  <headerFooter>
    <oddHeader xml:space="preserve">&amp;C&amp;"Arial,Kalın"&amp;14
</oddHeader>
    <oddFooter>&amp;L&amp;"Arial,Normal"&amp;9&amp;X(*)&amp;X Bu alanlar laboratuvar tarafından doldurulacaktır.
F.7.1-01 Rev. No: 7 Rev. Tar.: 28.03.2023&amp;R&amp;"Arial,Normal"&amp;9 1/&amp;"Arial,Kalın"4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4" name="Check Box 20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476250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" name="Check Box 22">
              <controlPr defaultSize="0" autoLine="0" autoPict="0">
                <anchor moveWithCells="1">
                  <from>
                    <xdr:col>1</xdr:col>
                    <xdr:colOff>184150</xdr:colOff>
                    <xdr:row>16</xdr:row>
                    <xdr:rowOff>171450</xdr:rowOff>
                  </from>
                  <to>
                    <xdr:col>1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Line="0" autoPict="0">
                <anchor moveWithCells="1">
                  <from>
                    <xdr:col>2</xdr:col>
                    <xdr:colOff>184150</xdr:colOff>
                    <xdr:row>15</xdr:row>
                    <xdr:rowOff>488950</xdr:rowOff>
                  </from>
                  <to>
                    <xdr:col>2</xdr:col>
                    <xdr:colOff>488950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Line="0" autoPict="0">
                <anchor moveWithCells="1">
                  <from>
                    <xdr:col>3</xdr:col>
                    <xdr:colOff>184150</xdr:colOff>
                    <xdr:row>15</xdr:row>
                    <xdr:rowOff>488950</xdr:rowOff>
                  </from>
                  <to>
                    <xdr:col>3</xdr:col>
                    <xdr:colOff>488950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Line="0" autoPict="0">
                <anchor moveWithCells="1">
                  <from>
                    <xdr:col>4</xdr:col>
                    <xdr:colOff>127000</xdr:colOff>
                    <xdr:row>15</xdr:row>
                    <xdr:rowOff>488950</xdr:rowOff>
                  </from>
                  <to>
                    <xdr:col>4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defaultSize="0" autoLine="0" autoPict="0">
                <anchor moveWithCells="1">
                  <from>
                    <xdr:col>3</xdr:col>
                    <xdr:colOff>184150</xdr:colOff>
                    <xdr:row>16</xdr:row>
                    <xdr:rowOff>171450</xdr:rowOff>
                  </from>
                  <to>
                    <xdr:col>3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Line="0" autoPict="0">
                <anchor moveWithCells="1">
                  <from>
                    <xdr:col>2</xdr:col>
                    <xdr:colOff>184150</xdr:colOff>
                    <xdr:row>16</xdr:row>
                    <xdr:rowOff>171450</xdr:rowOff>
                  </from>
                  <to>
                    <xdr:col>2</xdr:col>
                    <xdr:colOff>488950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4" name="Check Box 34">
              <controlPr defaultSize="0" autoLine="0" autoPict="0">
                <anchor moveWithCells="1">
                  <from>
                    <xdr:col>2</xdr:col>
                    <xdr:colOff>374650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5" name="Check Box 35">
              <controlPr defaultSize="0" autoLine="0" autoPict="0">
                <anchor moveWithCells="1">
                  <from>
                    <xdr:col>2</xdr:col>
                    <xdr:colOff>374650</xdr:colOff>
                    <xdr:row>26</xdr:row>
                    <xdr:rowOff>171450</xdr:rowOff>
                  </from>
                  <to>
                    <xdr:col>3</xdr:col>
                    <xdr:colOff>95250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Check Box 36">
              <controlPr defaultSize="0" autoLine="0" autoPict="0">
                <anchor moveWithCells="1">
                  <from>
                    <xdr:col>5</xdr:col>
                    <xdr:colOff>317500</xdr:colOff>
                    <xdr:row>25</xdr:row>
                    <xdr:rowOff>152400</xdr:rowOff>
                  </from>
                  <to>
                    <xdr:col>6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7" name="Check Box 38">
              <controlPr defaultSize="0" autoLine="0" autoPict="0">
                <anchor moveWithCells="1">
                  <from>
                    <xdr:col>5</xdr:col>
                    <xdr:colOff>317500</xdr:colOff>
                    <xdr:row>26</xdr:row>
                    <xdr:rowOff>184150</xdr:rowOff>
                  </from>
                  <to>
                    <xdr:col>6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9" name="Check Box 43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0" name="Check Box 44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1" name="Check Box 46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2" name="Check Box 47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3" name="Check Box 48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4" name="Check Box 49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" name="Check Box 50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6" name="Check Box 51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482600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Check Box 54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Check Box 55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0" name="Check Box 56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1" name="Check Box 57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2" name="Check Box 58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Line="0" autoPict="0">
                <anchor moveWithCells="1">
                  <from>
                    <xdr:col>1</xdr:col>
                    <xdr:colOff>184150</xdr:colOff>
                    <xdr:row>15</xdr:row>
                    <xdr:rowOff>482600</xdr:rowOff>
                  </from>
                  <to>
                    <xdr:col>1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Line="0" autoPict="0">
                <anchor moveWithCells="1">
                  <from>
                    <xdr:col>2</xdr:col>
                    <xdr:colOff>190500</xdr:colOff>
                    <xdr:row>21</xdr:row>
                    <xdr:rowOff>0</xdr:rowOff>
                  </from>
                  <to>
                    <xdr:col>2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Line="0" autoPict="0">
                <anchor moveWithCells="1">
                  <from>
                    <xdr:col>1</xdr:col>
                    <xdr:colOff>190500</xdr:colOff>
                    <xdr:row>21</xdr:row>
                    <xdr:rowOff>0</xdr:rowOff>
                  </from>
                  <to>
                    <xdr:col>1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Line="0" autoPict="0">
                <anchor moveWithCells="1">
                  <from>
                    <xdr:col>3</xdr:col>
                    <xdr:colOff>190500</xdr:colOff>
                    <xdr:row>21</xdr:row>
                    <xdr:rowOff>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1" name="Check Box 114">
              <controlPr defaultSize="0" autoLine="0" autoPict="0">
                <anchor moveWithCells="1">
                  <from>
                    <xdr:col>8</xdr:col>
                    <xdr:colOff>508000</xdr:colOff>
                    <xdr:row>19</xdr:row>
                    <xdr:rowOff>266700</xdr:rowOff>
                  </from>
                  <to>
                    <xdr:col>8</xdr:col>
                    <xdr:colOff>812800</xdr:colOff>
                    <xdr:row>21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42" name="Check Box 115">
              <controlPr defaultSize="0" autoLine="0" autoPict="0">
                <anchor moveWithCells="1">
                  <from>
                    <xdr:col>8</xdr:col>
                    <xdr:colOff>508000</xdr:colOff>
                    <xdr:row>19</xdr:row>
                    <xdr:rowOff>69850</xdr:rowOff>
                  </from>
                  <to>
                    <xdr:col>8</xdr:col>
                    <xdr:colOff>812800</xdr:colOff>
                    <xdr:row>20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Deney Adları" error="Hizmet Dışı Deney Adı Seçtiniz" promptTitle="Test Names" prompt="Select the Experiment Name You Want from the List" xr:uid="{830B875D-054E-4472-9EC7-1AFF53C28BF3}">
          <x14:formula1>
            <xm:f>'Laboratory Service Information'!$A$7:$A$24</xm:f>
          </x14:formula1>
          <xm:sqref>A30:D47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B240-6F00-43DC-818F-DE0EEE0326EC}">
  <sheetPr codeName="Sayfa1"/>
  <dimension ref="A1:L35"/>
  <sheetViews>
    <sheetView view="pageBreakPreview" topLeftCell="A13" zoomScaleNormal="100" zoomScaleSheetLayoutView="100" zoomScalePageLayoutView="70" workbookViewId="0">
      <selection activeCell="D40" sqref="D40"/>
    </sheetView>
  </sheetViews>
  <sheetFormatPr defaultColWidth="9.1796875" defaultRowHeight="14" x14ac:dyDescent="0.3"/>
  <cols>
    <col min="1" max="1" width="9.7265625" style="62" customWidth="1"/>
    <col min="2" max="2" width="28.54296875" style="63" customWidth="1"/>
    <col min="3" max="7" width="15.7265625" style="63" customWidth="1"/>
    <col min="8" max="8" width="17.26953125" style="63" customWidth="1"/>
    <col min="9" max="9" width="15" style="63" customWidth="1"/>
    <col min="10" max="11" width="14.453125" style="63" customWidth="1"/>
    <col min="12" max="12" width="12.7265625" style="63" customWidth="1"/>
    <col min="13" max="16384" width="9.1796875" style="63"/>
  </cols>
  <sheetData>
    <row r="1" spans="1:12" ht="15" customHeight="1" x14ac:dyDescent="0.3">
      <c r="A1" s="114" t="s">
        <v>93</v>
      </c>
      <c r="B1" s="115"/>
      <c r="C1" s="115"/>
      <c r="D1" s="120" t="s">
        <v>103</v>
      </c>
      <c r="E1" s="120"/>
      <c r="F1" s="120"/>
      <c r="G1" s="120"/>
      <c r="H1" s="120"/>
      <c r="I1" s="120"/>
      <c r="J1" s="120"/>
      <c r="K1" s="120"/>
      <c r="L1" s="120"/>
    </row>
    <row r="2" spans="1:12" ht="15" customHeight="1" x14ac:dyDescent="0.3">
      <c r="A2" s="116"/>
      <c r="B2" s="117"/>
      <c r="C2" s="117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5" customHeight="1" x14ac:dyDescent="0.3">
      <c r="A3" s="116"/>
      <c r="B3" s="117"/>
      <c r="C3" s="117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5" customHeight="1" x14ac:dyDescent="0.3">
      <c r="A4" s="118"/>
      <c r="B4" s="119"/>
      <c r="C4" s="119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20.149999999999999" customHeight="1" x14ac:dyDescent="0.3">
      <c r="A5" s="121" t="s">
        <v>141</v>
      </c>
      <c r="B5" s="122"/>
      <c r="C5" s="123"/>
      <c r="D5" s="124"/>
      <c r="E5" s="124"/>
      <c r="F5" s="124"/>
      <c r="G5" s="124"/>
      <c r="H5" s="124"/>
      <c r="I5" s="124"/>
      <c r="J5" s="124"/>
      <c r="K5" s="124"/>
      <c r="L5" s="125"/>
    </row>
    <row r="6" spans="1:12" ht="48" customHeight="1" x14ac:dyDescent="0.3">
      <c r="A6" s="70" t="s">
        <v>142</v>
      </c>
      <c r="B6" s="70" t="s">
        <v>143</v>
      </c>
      <c r="C6" s="70" t="s">
        <v>144</v>
      </c>
      <c r="D6" s="70" t="s">
        <v>145</v>
      </c>
      <c r="E6" s="70" t="s">
        <v>146</v>
      </c>
      <c r="F6" s="70" t="s">
        <v>147</v>
      </c>
      <c r="G6" s="70" t="s">
        <v>148</v>
      </c>
      <c r="H6" s="70" t="s">
        <v>149</v>
      </c>
      <c r="I6" s="70" t="s">
        <v>150</v>
      </c>
      <c r="J6" s="70" t="s">
        <v>151</v>
      </c>
      <c r="K6" s="70" t="s">
        <v>152</v>
      </c>
      <c r="L6" s="70" t="s">
        <v>153</v>
      </c>
    </row>
    <row r="7" spans="1:12" ht="20.25" customHeight="1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ht="20.25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ht="20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ht="20.25" customHeight="1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ht="20.25" customHeight="1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20.2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20.2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20.25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20.25" customHeight="1" x14ac:dyDescent="0.3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20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ht="20.25" customHeight="1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ht="20.25" customHeight="1" x14ac:dyDescent="0.3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ht="20.2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20.25" customHeight="1" x14ac:dyDescent="0.3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ht="20.25" customHeight="1" x14ac:dyDescent="0.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ht="20.25" customHeight="1" x14ac:dyDescent="0.3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ht="20.25" customHeight="1" x14ac:dyDescent="0.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ht="20.25" customHeight="1" x14ac:dyDescent="0.3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ht="20.25" customHeight="1" x14ac:dyDescent="0.3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20.25" customHeight="1" x14ac:dyDescent="0.3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20.25" customHeight="1" x14ac:dyDescent="0.3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20.25" customHeight="1" x14ac:dyDescent="0.3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ht="20.25" customHeight="1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ht="20.25" customHeigh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x14ac:dyDescent="0.3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sheetProtection algorithmName="SHA-512" hashValue="bKGxfPvMBGtIVtAFrm+VRm8j6RngVHZ7JK7P+t/mmJU5k2nbAXH7FBVsGXZwtZThPsOQ9GtXYuULIKlpidHp7g==" saltValue="YGSiAhhNKXXpwV+eSdEgQA==" spinCount="100000" sheet="1" insertRows="0" deleteRows="0" autoFilter="0"/>
  <mergeCells count="4">
    <mergeCell ref="A1:C4"/>
    <mergeCell ref="D1:L4"/>
    <mergeCell ref="A5:B5"/>
    <mergeCell ref="C5:L5"/>
  </mergeCells>
  <phoneticPr fontId="32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orientation="landscape" r:id="rId1"/>
  <headerFooter>
    <oddFooter>&amp;L&amp;"Arial,Normal"&amp;9&amp;X(*) &amp;XBu alanlar laboratuvar tarafından doldurulacaktır.
Gerektiğinde tablodaki satır sayısı arttırılabilir.
F.7.1-01 Rev. No: 7 Rev. Tar.: 28.03.2023&amp;R&amp;"Arial,Normal"&amp;9 2/&amp;"Arial,Kalın"4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Programala_Bilgisi!$A$3:$A$5</xm:f>
          </x14:formula1>
          <xm:sqref>K7:K30</xm:sqref>
        </x14:dataValidation>
        <x14:dataValidation type="list" allowBlank="1" showInputMessage="1" showErrorMessage="1" xr:uid="{00000000-0002-0000-0100-000001000000}">
          <x14:formula1>
            <xm:f>Programala_Bilgisi!$A$32:$A$39</xm:f>
          </x14:formula1>
          <xm:sqref>J7:J30</xm:sqref>
        </x14:dataValidation>
        <x14:dataValidation type="list" allowBlank="1" showInputMessage="1" showErrorMessage="1" xr:uid="{00000000-0002-0000-0100-000002000000}">
          <x14:formula1>
            <xm:f>Programala_Bilgisi!$A$7:$A$8</xm:f>
          </x14:formula1>
          <xm:sqref>L7:L30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33"/>
  <sheetViews>
    <sheetView view="pageBreakPreview" zoomScaleNormal="82" zoomScaleSheetLayoutView="100" zoomScalePageLayoutView="55" workbookViewId="0">
      <selection activeCell="D40" sqref="D40"/>
    </sheetView>
  </sheetViews>
  <sheetFormatPr defaultColWidth="9.1796875" defaultRowHeight="14.5" x14ac:dyDescent="0.35"/>
  <cols>
    <col min="1" max="1" width="9.7265625" style="72" customWidth="1"/>
    <col min="2" max="13" width="15.7265625" style="65" customWidth="1"/>
    <col min="14" max="16384" width="9.1796875" style="65"/>
  </cols>
  <sheetData>
    <row r="1" spans="1:13" ht="15" customHeight="1" x14ac:dyDescent="0.35">
      <c r="A1" s="114" t="s">
        <v>93</v>
      </c>
      <c r="B1" s="115"/>
      <c r="C1" s="126"/>
      <c r="D1" s="129" t="s">
        <v>103</v>
      </c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5" customHeight="1" x14ac:dyDescent="0.35">
      <c r="A2" s="116"/>
      <c r="B2" s="117"/>
      <c r="C2" s="127"/>
      <c r="D2" s="132"/>
      <c r="E2" s="133"/>
      <c r="F2" s="133"/>
      <c r="G2" s="133"/>
      <c r="H2" s="133"/>
      <c r="I2" s="133"/>
      <c r="J2" s="133"/>
      <c r="K2" s="133"/>
      <c r="L2" s="133"/>
      <c r="M2" s="134"/>
    </row>
    <row r="3" spans="1:13" ht="15" customHeight="1" x14ac:dyDescent="0.35">
      <c r="A3" s="116"/>
      <c r="B3" s="117"/>
      <c r="C3" s="127"/>
      <c r="D3" s="132"/>
      <c r="E3" s="133"/>
      <c r="F3" s="133"/>
      <c r="G3" s="133"/>
      <c r="H3" s="133"/>
      <c r="I3" s="133"/>
      <c r="J3" s="133"/>
      <c r="K3" s="133"/>
      <c r="L3" s="133"/>
      <c r="M3" s="134"/>
    </row>
    <row r="4" spans="1:13" ht="15" customHeight="1" x14ac:dyDescent="0.35">
      <c r="A4" s="118"/>
      <c r="B4" s="119"/>
      <c r="C4" s="128"/>
      <c r="D4" s="135"/>
      <c r="E4" s="136"/>
      <c r="F4" s="136"/>
      <c r="G4" s="136"/>
      <c r="H4" s="136"/>
      <c r="I4" s="136"/>
      <c r="J4" s="136"/>
      <c r="K4" s="136"/>
      <c r="L4" s="136"/>
      <c r="M4" s="137"/>
    </row>
    <row r="5" spans="1:13" ht="15" customHeight="1" x14ac:dyDescent="0.3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13" ht="20.149999999999999" customHeight="1" x14ac:dyDescent="0.35">
      <c r="A6" s="143" t="s">
        <v>141</v>
      </c>
      <c r="B6" s="144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20.149999999999999" customHeight="1" x14ac:dyDescent="0.35">
      <c r="A7" s="139" t="s">
        <v>184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3" ht="58.5" customHeight="1" x14ac:dyDescent="0.35">
      <c r="A8" s="138" t="s">
        <v>35</v>
      </c>
      <c r="B8" s="84" t="str">
        <f>IF('General Information'!A30="","",'General Information'!A30)</f>
        <v/>
      </c>
      <c r="C8" s="84" t="str">
        <f>IF('General Information'!A31="","",'General Information'!A31)</f>
        <v/>
      </c>
      <c r="D8" s="84" t="str">
        <f>IF('General Information'!A32="","",'General Information'!A32)</f>
        <v/>
      </c>
      <c r="E8" s="84" t="str">
        <f>IF('General Information'!A33="","",'General Information'!A33)</f>
        <v/>
      </c>
      <c r="F8" s="84" t="str">
        <f>IF('General Information'!A34="","",'General Information'!A34)</f>
        <v/>
      </c>
      <c r="G8" s="84" t="str">
        <f>IF('General Information'!A35="","",'General Information'!A35)</f>
        <v/>
      </c>
      <c r="H8" s="84" t="str">
        <f>IF('General Information'!A36="","",'General Information'!A36)</f>
        <v/>
      </c>
      <c r="I8" s="84" t="str">
        <f>IF('General Information'!A37="","",'General Information'!A37)</f>
        <v/>
      </c>
      <c r="J8" s="84" t="str">
        <f>IF('General Information'!A38="","",'General Information'!A38)</f>
        <v/>
      </c>
      <c r="K8" s="84" t="str">
        <f>IF('General Information'!A39="","",'General Information'!A39)</f>
        <v/>
      </c>
      <c r="L8" s="84" t="str">
        <f>IF('General Information'!A40="","",'General Information'!A40)</f>
        <v/>
      </c>
      <c r="M8" s="84"/>
    </row>
    <row r="9" spans="1:13" ht="20.149999999999999" customHeight="1" x14ac:dyDescent="0.35">
      <c r="A9" s="138"/>
      <c r="B9" s="83" t="str">
        <f>IF(B8="","",VLOOKUP(B8,'Laboratory Service Information'!$A7:$B24,2,FALSE))</f>
        <v/>
      </c>
      <c r="C9" s="83" t="str">
        <f>IF(C8="","",VLOOKUP(C8,'Laboratory Service Information'!$A7:$B24,2,FALSE))</f>
        <v/>
      </c>
      <c r="D9" s="83" t="str">
        <f>IF(D8="","",VLOOKUP(D8,'Laboratory Service Information'!$A7:$B24,2,FALSE))</f>
        <v/>
      </c>
      <c r="E9" s="83" t="str">
        <f>IF(E8="","",VLOOKUP(E8,'Laboratory Service Information'!$A7:$B24,2,FALSE))</f>
        <v/>
      </c>
      <c r="F9" s="83" t="str">
        <f>IF(F8="","",VLOOKUP(F8,'Laboratory Service Information'!$A7:$B24,2,FALSE))</f>
        <v/>
      </c>
      <c r="G9" s="83" t="str">
        <f>IF(G8="","",VLOOKUP(G8,'Laboratory Service Information'!$A7:$B24,2,FALSE))</f>
        <v/>
      </c>
      <c r="H9" s="83" t="str">
        <f>IF(H8="","",VLOOKUP(H8,'Laboratory Service Information'!$A7:$B24,2,FALSE))</f>
        <v/>
      </c>
      <c r="I9" s="83" t="str">
        <f>IF(I8="","",VLOOKUP(I8,'Laboratory Service Information'!$A7:$B24,2,FALSE))</f>
        <v/>
      </c>
      <c r="J9" s="83" t="str">
        <f>IF(J8="","",VLOOKUP(J8,'Laboratory Service Information'!$A7:$B24,2,FALSE))</f>
        <v/>
      </c>
      <c r="K9" s="83" t="str">
        <f>IF(K8="","",VLOOKUP(K8,'Laboratory Service Information'!$A7:$B24,2,FALSE))</f>
        <v/>
      </c>
      <c r="L9" s="83" t="str">
        <f>IF(L8="","",VLOOKUP(L8,'Laboratory Service Information'!$A7:$B24,2,FALSE))</f>
        <v/>
      </c>
      <c r="M9" s="83"/>
    </row>
    <row r="10" spans="1:13" ht="25.15" customHeight="1" x14ac:dyDescent="0.35">
      <c r="A10" s="81">
        <f>IF('Sample Information'!A7=" "," ",'Sample Information'!A7)</f>
        <v>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</row>
    <row r="11" spans="1:13" ht="25.15" customHeight="1" x14ac:dyDescent="0.35">
      <c r="A11" s="81">
        <f>IF('Sample Information'!A8=" "," ",'Sample Information'!A8)</f>
        <v>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t="25.15" customHeight="1" x14ac:dyDescent="0.35">
      <c r="A12" s="81">
        <f>IF('Sample Information'!A9=" "," ",'Sample Information'!A9)</f>
        <v>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25.15" customHeight="1" x14ac:dyDescent="0.35">
      <c r="A13" s="81">
        <f>IF('Sample Information'!A10=" "," ",'Sample Information'!A10)</f>
        <v>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 ht="25.15" customHeight="1" x14ac:dyDescent="0.35">
      <c r="A14" s="81">
        <f>IF('Sample Information'!A11=" "," ",'Sample Information'!A11)</f>
        <v>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t="25.15" customHeight="1" x14ac:dyDescent="0.35">
      <c r="A15" s="81">
        <f>IF('Sample Information'!A12=" "," ",'Sample Information'!A12)</f>
        <v>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 ht="25.15" customHeight="1" x14ac:dyDescent="0.35">
      <c r="A16" s="81">
        <f>IF('Sample Information'!A13=" "," ",'Sample Information'!A13)</f>
        <v>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13" ht="25.15" customHeight="1" x14ac:dyDescent="0.35">
      <c r="A17" s="81">
        <f>IF('Sample Information'!A14=" "," ",'Sample Information'!A14)</f>
        <v>0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 ht="25.15" customHeight="1" x14ac:dyDescent="0.35">
      <c r="A18" s="81">
        <f>IF('Sample Information'!A15=" "," ",'Sample Information'!A15)</f>
        <v>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25.15" customHeight="1" x14ac:dyDescent="0.35">
      <c r="A19" s="81">
        <f>IF('Sample Information'!A16=" "," ",'Sample Information'!A16)</f>
        <v>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25.15" customHeight="1" x14ac:dyDescent="0.35">
      <c r="A20" s="81">
        <f>IF('Sample Information'!A17=" "," ",'Sample Information'!A17)</f>
        <v>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25.15" customHeight="1" x14ac:dyDescent="0.35">
      <c r="A21" s="81">
        <f>IF('Sample Information'!A18=" "," ",'Sample Information'!A18)</f>
        <v>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 ht="25.15" customHeight="1" x14ac:dyDescent="0.35">
      <c r="A22" s="81">
        <f>IF('Sample Information'!A19=" "," ",'Sample Information'!A19)</f>
        <v>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3" ht="25.15" customHeight="1" x14ac:dyDescent="0.35">
      <c r="A23" s="81">
        <f>IF('Sample Information'!A20=" "," ",'Sample Information'!A20)</f>
        <v>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25.15" customHeight="1" x14ac:dyDescent="0.35">
      <c r="A24" s="81">
        <f>IF('Sample Information'!A21=" "," ",'Sample Information'!A21)</f>
        <v>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3" ht="25.15" customHeight="1" x14ac:dyDescent="0.35">
      <c r="A25" s="81">
        <f>IF('Sample Information'!A22=" "," ",'Sample Information'!A22)</f>
        <v>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25.15" customHeight="1" x14ac:dyDescent="0.35">
      <c r="A26" s="81">
        <f>IF('Sample Information'!A23=" "," ",'Sample Information'!A23)</f>
        <v>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 ht="25.15" customHeight="1" x14ac:dyDescent="0.35">
      <c r="A27" s="81">
        <f>IF('Sample Information'!A24=" "," ",'Sample Information'!A24)</f>
        <v>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3" ht="25.15" customHeight="1" x14ac:dyDescent="0.35">
      <c r="A28" s="81">
        <f>IF('Sample Information'!A25=" "," ",'Sample Information'!A25)</f>
        <v>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13" ht="25.15" customHeight="1" x14ac:dyDescent="0.35">
      <c r="A29" s="81">
        <f>IF('Sample Information'!A26=" "," ",'Sample Information'!A26)</f>
        <v>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 ht="25.15" customHeight="1" x14ac:dyDescent="0.35">
      <c r="A30" s="81">
        <f>IF('Sample Information'!A27=" "," ",'Sample Information'!A27)</f>
        <v>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25.15" customHeight="1" x14ac:dyDescent="0.35">
      <c r="A31" s="81">
        <f>IF('Sample Information'!A28=" "," ",'Sample Information'!A28)</f>
        <v>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2" spans="1:13" ht="20.149999999999999" customHeight="1" x14ac:dyDescent="0.35">
      <c r="A32" s="71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ht="20.149999999999999" customHeight="1" x14ac:dyDescent="0.35">
      <c r="A33" s="7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20.149999999999999" customHeight="1" x14ac:dyDescent="0.35">
      <c r="A34" s="71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ht="20.149999999999999" customHeight="1" x14ac:dyDescent="0.35">
      <c r="A35" s="71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20.149999999999999" customHeight="1" x14ac:dyDescent="0.35">
      <c r="A36" s="71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x14ac:dyDescent="0.35">
      <c r="A37" s="71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1:13" x14ac:dyDescent="0.35">
      <c r="A38" s="71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3" x14ac:dyDescent="0.35">
      <c r="A39" s="71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35">
      <c r="A40" s="71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35">
      <c r="A41" s="71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35">
      <c r="A42" s="71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35">
      <c r="A43" s="71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35">
      <c r="A44" s="71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3" x14ac:dyDescent="0.35">
      <c r="A45" s="71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3" x14ac:dyDescent="0.35">
      <c r="A46" s="71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x14ac:dyDescent="0.35">
      <c r="A47" s="71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3" x14ac:dyDescent="0.35">
      <c r="A48" s="71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x14ac:dyDescent="0.35">
      <c r="A49" s="71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</row>
    <row r="50" spans="1:13" x14ac:dyDescent="0.35">
      <c r="A50" s="71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x14ac:dyDescent="0.35">
      <c r="A51" s="71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x14ac:dyDescent="0.35">
      <c r="A52" s="71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1:13" x14ac:dyDescent="0.35">
      <c r="A53" s="71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35">
      <c r="A54" s="71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x14ac:dyDescent="0.35">
      <c r="A55" s="71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x14ac:dyDescent="0.35">
      <c r="A56" s="71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x14ac:dyDescent="0.35">
      <c r="A57" s="71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35">
      <c r="A58" s="71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x14ac:dyDescent="0.35">
      <c r="A59" s="71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x14ac:dyDescent="0.35">
      <c r="A60" s="71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1:13" x14ac:dyDescent="0.35">
      <c r="A61" s="71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1:13" x14ac:dyDescent="0.35">
      <c r="A62" s="71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x14ac:dyDescent="0.35">
      <c r="A63" s="71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x14ac:dyDescent="0.35">
      <c r="A64" s="71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x14ac:dyDescent="0.35">
      <c r="A65" s="71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 x14ac:dyDescent="0.35">
      <c r="A66" s="71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x14ac:dyDescent="0.35">
      <c r="A67" s="71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1:13" x14ac:dyDescent="0.35">
      <c r="A68" s="71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1:13" x14ac:dyDescent="0.35">
      <c r="A69" s="71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1:13" x14ac:dyDescent="0.35">
      <c r="A70" s="71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 x14ac:dyDescent="0.35">
      <c r="A71" s="71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3" x14ac:dyDescent="0.35">
      <c r="A72" s="71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3" x14ac:dyDescent="0.35">
      <c r="A73" s="71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 x14ac:dyDescent="0.35">
      <c r="A74" s="71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 x14ac:dyDescent="0.35">
      <c r="A75" s="71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x14ac:dyDescent="0.35">
      <c r="A76" s="71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 x14ac:dyDescent="0.35">
      <c r="A77" s="71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 x14ac:dyDescent="0.35">
      <c r="A78" s="71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 x14ac:dyDescent="0.35">
      <c r="A79" s="71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 x14ac:dyDescent="0.35">
      <c r="A80" s="71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 x14ac:dyDescent="0.35">
      <c r="A81" s="71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 x14ac:dyDescent="0.35">
      <c r="A82" s="71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x14ac:dyDescent="0.35">
      <c r="A83" s="71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x14ac:dyDescent="0.35">
      <c r="A84" s="71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x14ac:dyDescent="0.35">
      <c r="A85" s="71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x14ac:dyDescent="0.35">
      <c r="A86" s="71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x14ac:dyDescent="0.35">
      <c r="A87" s="71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x14ac:dyDescent="0.35">
      <c r="A88" s="71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x14ac:dyDescent="0.35">
      <c r="A89" s="71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x14ac:dyDescent="0.35">
      <c r="A90" s="71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x14ac:dyDescent="0.35">
      <c r="A91" s="71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x14ac:dyDescent="0.35">
      <c r="A92" s="71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x14ac:dyDescent="0.35">
      <c r="A93" s="71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x14ac:dyDescent="0.35">
      <c r="A94" s="71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x14ac:dyDescent="0.35">
      <c r="A95" s="71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x14ac:dyDescent="0.35">
      <c r="A96" s="71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 x14ac:dyDescent="0.35">
      <c r="A97" s="71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1:13" x14ac:dyDescent="0.35">
      <c r="A98" s="71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 x14ac:dyDescent="0.35">
      <c r="A99" s="71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13" x14ac:dyDescent="0.35">
      <c r="A100" s="71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 x14ac:dyDescent="0.35">
      <c r="A101" s="71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 x14ac:dyDescent="0.35">
      <c r="A102" s="71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x14ac:dyDescent="0.35">
      <c r="A103" s="71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x14ac:dyDescent="0.35">
      <c r="A104" s="71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x14ac:dyDescent="0.35">
      <c r="A105" s="71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 x14ac:dyDescent="0.35">
      <c r="A106" s="71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x14ac:dyDescent="0.35">
      <c r="A107" s="71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 x14ac:dyDescent="0.35">
      <c r="A108" s="71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 x14ac:dyDescent="0.35">
      <c r="A109" s="71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 x14ac:dyDescent="0.35">
      <c r="A110" s="71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 x14ac:dyDescent="0.35">
      <c r="A111" s="71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x14ac:dyDescent="0.35">
      <c r="A112" s="71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 x14ac:dyDescent="0.35">
      <c r="A113" s="71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 x14ac:dyDescent="0.35">
      <c r="A114" s="71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 x14ac:dyDescent="0.35">
      <c r="A115" s="71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 x14ac:dyDescent="0.35">
      <c r="A116" s="71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x14ac:dyDescent="0.35">
      <c r="A117" s="71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 x14ac:dyDescent="0.35">
      <c r="A118" s="71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 x14ac:dyDescent="0.35">
      <c r="A119" s="71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 x14ac:dyDescent="0.35">
      <c r="A120" s="71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 x14ac:dyDescent="0.35">
      <c r="A121" s="71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 x14ac:dyDescent="0.35">
      <c r="A122" s="71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 x14ac:dyDescent="0.35">
      <c r="A123" s="71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 x14ac:dyDescent="0.35">
      <c r="A124" s="71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x14ac:dyDescent="0.35">
      <c r="A125" s="71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 x14ac:dyDescent="0.35">
      <c r="A126" s="71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 x14ac:dyDescent="0.35">
      <c r="A127" s="71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 x14ac:dyDescent="0.35">
      <c r="A128" s="71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 x14ac:dyDescent="0.35">
      <c r="A129" s="71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x14ac:dyDescent="0.35">
      <c r="A130" s="71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 x14ac:dyDescent="0.35">
      <c r="A131" s="71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 x14ac:dyDescent="0.35">
      <c r="A132" s="7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 x14ac:dyDescent="0.35">
      <c r="A133" s="71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</sheetData>
  <sheetProtection algorithmName="SHA-512" hashValue="BDJlB2tr8qxsyJTk8PQSokDWZllm8eL0GIVHWNLHIhGOPIYZiKCWYBgGijDKkKsl/wXZUs26wSzVI7aA8i/JlA==" saltValue="OvcIpAOWggxbDS4rGwc/0g==" spinCount="100000" sheet="1" deleteColumns="0" deleteRows="0" sort="0" autoFilter="0" pivotTables="0"/>
  <mergeCells count="7">
    <mergeCell ref="A1:C4"/>
    <mergeCell ref="D1:M4"/>
    <mergeCell ref="A8:A9"/>
    <mergeCell ref="A7:M7"/>
    <mergeCell ref="A5:M5"/>
    <mergeCell ref="A6:C6"/>
    <mergeCell ref="D6:M6"/>
  </mergeCells>
  <phoneticPr fontId="32" type="noConversion"/>
  <dataValidations count="11">
    <dataValidation type="list" allowBlank="1" showInputMessage="1" showErrorMessage="1" errorTitle="Deney Standardı" error="Hatalı Deney Standardı Seçimi" promptTitle="Test Standards" prompt="Select Test Standard" sqref="M11:M31 B10:B31" xr:uid="{BB5EB480-6CFB-4CED-A545-2AFC80FC0292}">
      <formula1>INDIRECT($B$9)</formula1>
    </dataValidation>
    <dataValidation type="list" allowBlank="1" showInputMessage="1" showErrorMessage="1" errorTitle="Deney Standardı" error="Hatalı Deney Standardı Seçimi" promptTitle="Test Standards" prompt="Select Test Standard" sqref="C10:C31 M10" xr:uid="{20EA7DCE-9C66-4906-A288-DBC92A00D58A}">
      <formula1>INDIRECT($C$9)</formula1>
    </dataValidation>
    <dataValidation type="list" allowBlank="1" showInputMessage="1" showErrorMessage="1" errorTitle="Deney Standardı" error="Hatalı Deney Standardı Seçimi" promptTitle="Test Standards" prompt="Select Test Standard" sqref="D10:D31" xr:uid="{3579C3EC-9731-4FCF-9963-E2A0904257B5}">
      <formula1>INDIRECT($D$9)</formula1>
    </dataValidation>
    <dataValidation type="list" allowBlank="1" showInputMessage="1" showErrorMessage="1" errorTitle="Deney Standardı" error="Hatalı Deney Standardı Seçimi" promptTitle="Test Standards" prompt="Select Test Standard" sqref="E10:E31" xr:uid="{F6B43367-B9D7-4CD2-97C6-FCA6A74FE7AA}">
      <formula1>INDIRECT($E$9)</formula1>
    </dataValidation>
    <dataValidation type="list" allowBlank="1" showInputMessage="1" showErrorMessage="1" errorTitle="Deney Standardı" error="Hatalı Deney Standardı Seçimi" promptTitle="Test Standards" prompt="Select Test Standard" sqref="F10:F31" xr:uid="{70222365-DAFE-4BFB-9122-3D8036B746BE}">
      <formula1>INDIRECT($F$9)</formula1>
    </dataValidation>
    <dataValidation type="list" allowBlank="1" showInputMessage="1" showErrorMessage="1" errorTitle="Deney Standardı" error="Hatalı Deney Standardı Seçimi" promptTitle="Test Standards" prompt="Select Test Standard" sqref="G10:G31" xr:uid="{0B2729A4-DD2F-4FDA-BD7F-BC890D03FC2F}">
      <formula1>INDIRECT($G$9)</formula1>
    </dataValidation>
    <dataValidation type="list" allowBlank="1" showInputMessage="1" showErrorMessage="1" errorTitle="Deney Standardı" error="Hatalı Deney Standardı Seçimi" promptTitle="Test Standards" prompt="Select Test Standard" sqref="H10:H31" xr:uid="{5C488D26-1A43-4516-B17B-A8BB2EE643ED}">
      <formula1>INDIRECT($H$9)</formula1>
    </dataValidation>
    <dataValidation type="list" allowBlank="1" showInputMessage="1" showErrorMessage="1" errorTitle="Deney Standardı" error="Hatalı Deney Standardı Seçimi" promptTitle="Test Standards" prompt="Select Test Standard" sqref="I10:I31" xr:uid="{4B2AE1E6-F5AF-4E13-B60F-110052CA2195}">
      <formula1>INDIRECT($I$9)</formula1>
    </dataValidation>
    <dataValidation type="list" allowBlank="1" showInputMessage="1" showErrorMessage="1" errorTitle="Deney Standardı" error="Hatalı Deney Standardı Seçimi" promptTitle="Test Standards" prompt="Select Test Standard" sqref="J10:J31" xr:uid="{CBCBD427-0EFC-4C8B-8EB6-B6E56A9253FC}">
      <formula1>INDIRECT($J$9)</formula1>
    </dataValidation>
    <dataValidation type="list" allowBlank="1" showInputMessage="1" showErrorMessage="1" errorTitle="Deney Standardı" error="Hatalı Deney Standardı Seçimi" promptTitle="Test Standards" prompt="Select Test Standard" sqref="K10:K31" xr:uid="{C7C7F9D0-DCE0-48E6-9047-1A24D45544E2}">
      <formula1>INDIRECT($K$9)</formula1>
    </dataValidation>
    <dataValidation type="list" allowBlank="1" showInputMessage="1" showErrorMessage="1" errorTitle="Deney Standardı" error="Hatalı Deney Standardı Seçimi" promptTitle="Test Standards" prompt="Select Test Standard" sqref="L10:L31" xr:uid="{CE5752FF-0757-4BD1-8E9E-3BB4E1E17204}">
      <formula1>INDIRECT($L$9)</formula1>
    </dataValidation>
  </dataValidations>
  <pageMargins left="0.70866141732283505" right="0.70866141732283505" top="0.74803149606299202" bottom="0.74803149606299202" header="0.31496062992126" footer="0.31496062992126"/>
  <pageSetup paperSize="9" scale="65" fitToHeight="0" orientation="landscape" r:id="rId1"/>
  <headerFooter scaleWithDoc="0" alignWithMargins="0">
    <oddFooter>&amp;L&amp;"Arial,Normal"&amp;7&amp;X(*) Bu alanlar laboratuvar tarafından doldurulacaktır.
Gerektiğinde tablodaki satır sayısı arttırılabilir.
F.7.1-01 Rev. No: 7 Rev. Tar.: 28.03.2023&amp;R&amp;"Arial,Normal"&amp;9 3/&amp;"Arial,Kalın"4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7"/>
  <sheetViews>
    <sheetView view="pageBreakPreview" topLeftCell="A3" zoomScaleNormal="66" zoomScaleSheetLayoutView="100" zoomScalePageLayoutView="70" workbookViewId="0">
      <selection activeCell="A7" sqref="A7"/>
    </sheetView>
  </sheetViews>
  <sheetFormatPr defaultColWidth="9.1796875" defaultRowHeight="12.5" x14ac:dyDescent="0.25"/>
  <cols>
    <col min="1" max="1" width="47" style="26" customWidth="1"/>
    <col min="2" max="4" width="12.7265625" style="25" customWidth="1"/>
    <col min="5" max="5" width="30.26953125" style="25" customWidth="1"/>
    <col min="6" max="16384" width="9.1796875" style="25"/>
  </cols>
  <sheetData>
    <row r="1" spans="1:5" ht="15" customHeight="1" x14ac:dyDescent="0.25">
      <c r="A1" s="147" t="s">
        <v>93</v>
      </c>
      <c r="B1" s="150" t="s">
        <v>103</v>
      </c>
      <c r="C1" s="151"/>
      <c r="D1" s="151"/>
      <c r="E1" s="152"/>
    </row>
    <row r="2" spans="1:5" ht="15" customHeight="1" x14ac:dyDescent="0.25">
      <c r="A2" s="148"/>
      <c r="B2" s="153"/>
      <c r="C2" s="154"/>
      <c r="D2" s="154"/>
      <c r="E2" s="155"/>
    </row>
    <row r="3" spans="1:5" ht="15" customHeight="1" x14ac:dyDescent="0.25">
      <c r="A3" s="148"/>
      <c r="B3" s="153"/>
      <c r="C3" s="154"/>
      <c r="D3" s="154"/>
      <c r="E3" s="155"/>
    </row>
    <row r="4" spans="1:5" ht="15" customHeight="1" x14ac:dyDescent="0.25">
      <c r="A4" s="149"/>
      <c r="B4" s="156"/>
      <c r="C4" s="157"/>
      <c r="D4" s="157"/>
      <c r="E4" s="158"/>
    </row>
    <row r="5" spans="1:5" ht="15" customHeight="1" x14ac:dyDescent="0.25">
      <c r="A5" s="159"/>
      <c r="B5" s="159"/>
      <c r="C5" s="159"/>
      <c r="D5" s="159"/>
      <c r="E5" s="159"/>
    </row>
    <row r="6" spans="1:5" ht="28" customHeight="1" x14ac:dyDescent="0.3">
      <c r="A6" s="23" t="s">
        <v>135</v>
      </c>
      <c r="B6" s="23" t="s">
        <v>137</v>
      </c>
      <c r="C6" s="160" t="s">
        <v>163</v>
      </c>
      <c r="D6" s="160"/>
      <c r="E6" s="69" t="s">
        <v>164</v>
      </c>
    </row>
    <row r="7" spans="1:5" ht="28" customHeight="1" x14ac:dyDescent="0.25">
      <c r="A7" s="16" t="s">
        <v>165</v>
      </c>
      <c r="B7" s="28" t="s">
        <v>5</v>
      </c>
      <c r="C7" s="161" t="s">
        <v>70</v>
      </c>
      <c r="D7" s="161"/>
      <c r="E7" s="66" t="s">
        <v>72</v>
      </c>
    </row>
    <row r="8" spans="1:5" ht="28" customHeight="1" x14ac:dyDescent="0.25">
      <c r="A8" s="16" t="s">
        <v>166</v>
      </c>
      <c r="B8" s="28" t="s">
        <v>7</v>
      </c>
      <c r="C8" s="161" t="s">
        <v>70</v>
      </c>
      <c r="D8" s="161"/>
      <c r="E8" s="67" t="s">
        <v>73</v>
      </c>
    </row>
    <row r="9" spans="1:5" ht="28" customHeight="1" x14ac:dyDescent="0.25">
      <c r="A9" s="16" t="s">
        <v>167</v>
      </c>
      <c r="B9" s="28" t="s">
        <v>9</v>
      </c>
      <c r="C9" s="161" t="s">
        <v>70</v>
      </c>
      <c r="D9" s="161"/>
      <c r="E9" s="67" t="s">
        <v>74</v>
      </c>
    </row>
    <row r="10" spans="1:5" ht="28" customHeight="1" x14ac:dyDescent="0.25">
      <c r="A10" s="16" t="s">
        <v>168</v>
      </c>
      <c r="B10" s="28" t="s">
        <v>11</v>
      </c>
      <c r="C10" s="161" t="s">
        <v>70</v>
      </c>
      <c r="D10" s="161"/>
      <c r="E10" s="67" t="s">
        <v>75</v>
      </c>
    </row>
    <row r="11" spans="1:5" ht="28" customHeight="1" x14ac:dyDescent="0.25">
      <c r="A11" s="16" t="s">
        <v>169</v>
      </c>
      <c r="B11" s="28" t="s">
        <v>13</v>
      </c>
      <c r="C11" s="161" t="s">
        <v>70</v>
      </c>
      <c r="D11" s="161"/>
      <c r="E11" s="67" t="s">
        <v>75</v>
      </c>
    </row>
    <row r="12" spans="1:5" ht="28" customHeight="1" x14ac:dyDescent="0.25">
      <c r="A12" s="16" t="s">
        <v>170</v>
      </c>
      <c r="B12" s="28" t="s">
        <v>15</v>
      </c>
      <c r="C12" s="161" t="s">
        <v>70</v>
      </c>
      <c r="D12" s="161"/>
      <c r="E12" s="67" t="s">
        <v>76</v>
      </c>
    </row>
    <row r="13" spans="1:5" ht="28" customHeight="1" x14ac:dyDescent="0.25">
      <c r="A13" s="16" t="s">
        <v>171</v>
      </c>
      <c r="B13" s="28" t="s">
        <v>17</v>
      </c>
      <c r="C13" s="161"/>
      <c r="D13" s="161"/>
      <c r="E13" s="68"/>
    </row>
    <row r="14" spans="1:5" ht="28" customHeight="1" x14ac:dyDescent="0.25">
      <c r="A14" s="16" t="s">
        <v>172</v>
      </c>
      <c r="B14" s="28" t="s">
        <v>41</v>
      </c>
      <c r="C14" s="161"/>
      <c r="D14" s="161"/>
      <c r="E14" s="68"/>
    </row>
    <row r="15" spans="1:5" ht="28" customHeight="1" x14ac:dyDescent="0.25">
      <c r="A15" s="16" t="s">
        <v>173</v>
      </c>
      <c r="B15" s="28" t="s">
        <v>18</v>
      </c>
      <c r="C15" s="161"/>
      <c r="D15" s="161"/>
      <c r="E15" s="68"/>
    </row>
    <row r="16" spans="1:5" ht="28" customHeight="1" x14ac:dyDescent="0.25">
      <c r="A16" s="16" t="s">
        <v>174</v>
      </c>
      <c r="B16" s="28" t="s">
        <v>20</v>
      </c>
      <c r="C16" s="161"/>
      <c r="D16" s="161"/>
      <c r="E16" s="68"/>
    </row>
    <row r="17" spans="1:5" ht="28" customHeight="1" x14ac:dyDescent="0.25">
      <c r="A17" s="16" t="s">
        <v>175</v>
      </c>
      <c r="B17" s="28" t="s">
        <v>22</v>
      </c>
      <c r="C17" s="161"/>
      <c r="D17" s="161"/>
      <c r="E17" s="68"/>
    </row>
    <row r="18" spans="1:5" ht="28" customHeight="1" x14ac:dyDescent="0.25">
      <c r="A18" s="16" t="s">
        <v>176</v>
      </c>
      <c r="B18" s="28" t="s">
        <v>28</v>
      </c>
      <c r="C18" s="161"/>
      <c r="D18" s="161"/>
      <c r="E18" s="68"/>
    </row>
    <row r="19" spans="1:5" ht="28" customHeight="1" x14ac:dyDescent="0.25">
      <c r="A19" s="16" t="s">
        <v>177</v>
      </c>
      <c r="B19" s="28" t="s">
        <v>43</v>
      </c>
      <c r="C19" s="161"/>
      <c r="D19" s="161"/>
      <c r="E19" s="68"/>
    </row>
    <row r="20" spans="1:5" ht="28" customHeight="1" x14ac:dyDescent="0.25">
      <c r="A20" s="16" t="s">
        <v>178</v>
      </c>
      <c r="B20" s="28" t="s">
        <v>29</v>
      </c>
      <c r="C20" s="161"/>
      <c r="D20" s="161"/>
      <c r="E20" s="68"/>
    </row>
    <row r="21" spans="1:5" ht="28" customHeight="1" x14ac:dyDescent="0.25">
      <c r="A21" s="16" t="s">
        <v>179</v>
      </c>
      <c r="B21" s="28" t="s">
        <v>31</v>
      </c>
      <c r="C21" s="161"/>
      <c r="D21" s="161"/>
      <c r="E21" s="68"/>
    </row>
    <row r="22" spans="1:5" ht="28" customHeight="1" x14ac:dyDescent="0.25">
      <c r="A22" s="16" t="s">
        <v>180</v>
      </c>
      <c r="B22" s="28" t="s">
        <v>33</v>
      </c>
      <c r="C22" s="161"/>
      <c r="D22" s="161"/>
      <c r="E22" s="68"/>
    </row>
    <row r="23" spans="1:5" ht="28" customHeight="1" x14ac:dyDescent="0.25">
      <c r="A23" s="16" t="s">
        <v>181</v>
      </c>
      <c r="B23" s="28" t="s">
        <v>53</v>
      </c>
      <c r="C23" s="161"/>
      <c r="D23" s="161"/>
      <c r="E23" s="68"/>
    </row>
    <row r="24" spans="1:5" ht="28" customHeight="1" x14ac:dyDescent="0.25">
      <c r="A24" s="16" t="s">
        <v>182</v>
      </c>
      <c r="B24" s="28" t="s">
        <v>55</v>
      </c>
      <c r="C24" s="161"/>
      <c r="D24" s="161"/>
      <c r="E24" s="68"/>
    </row>
    <row r="25" spans="1:5" ht="25" customHeight="1" x14ac:dyDescent="0.25">
      <c r="A25" s="16" t="s">
        <v>183</v>
      </c>
      <c r="B25" s="28" t="s">
        <v>71</v>
      </c>
      <c r="C25" s="161"/>
      <c r="D25" s="161"/>
      <c r="E25" s="68"/>
    </row>
    <row r="26" spans="1:5" ht="25" customHeight="1" x14ac:dyDescent="0.25">
      <c r="A26" s="22"/>
      <c r="B26" s="22"/>
    </row>
    <row r="27" spans="1:5" ht="25" customHeight="1" x14ac:dyDescent="0.25">
      <c r="A27" s="22"/>
      <c r="B27" s="22"/>
    </row>
  </sheetData>
  <sheetProtection algorithmName="SHA-512" hashValue="XrUQwBQ7ZYXhpZCbq9DV1WGVHD51/YUjxrpyrLnSb9TXGCvoatJ7mIlB3/O+7mT0ARTxdegM3t8qh2otIuAmqg==" saltValue="l2nFI3PA8MpiPcZWbs2KpQ==" spinCount="100000" sheet="1" objects="1" scenarios="1"/>
  <mergeCells count="23">
    <mergeCell ref="C25:D25"/>
    <mergeCell ref="C20:D20"/>
    <mergeCell ref="C21:D21"/>
    <mergeCell ref="C22:D22"/>
    <mergeCell ref="C23:D23"/>
    <mergeCell ref="C24:D24"/>
    <mergeCell ref="C17:D17"/>
    <mergeCell ref="C18:D18"/>
    <mergeCell ref="C19:D19"/>
    <mergeCell ref="C13:D13"/>
    <mergeCell ref="C14:D14"/>
    <mergeCell ref="C15:D15"/>
    <mergeCell ref="C16:D16"/>
    <mergeCell ref="C8:D8"/>
    <mergeCell ref="C9:D9"/>
    <mergeCell ref="C10:D10"/>
    <mergeCell ref="C11:D11"/>
    <mergeCell ref="C12:D12"/>
    <mergeCell ref="A1:A4"/>
    <mergeCell ref="B1:E4"/>
    <mergeCell ref="A5:E5"/>
    <mergeCell ref="C6:D6"/>
    <mergeCell ref="C7:D7"/>
  </mergeCells>
  <pageMargins left="0.70866141732283505" right="0.70866141732283505" top="0.74803149606299202" bottom="0.74803149606299202" header="0.31496062992126" footer="0.31496062992126"/>
  <pageSetup paperSize="9" scale="75" orientation="portrait" r:id="rId1"/>
  <headerFooter>
    <oddFooter>&amp;L&amp;"Arial,Normal"&amp;9(*) Bu alanlar laboratuvar tarafından doldurulacaktır.
Gerektiğinde tablodaki satır sayısı arttırılabilir.
F.7.1-01 Rev. No: 7 Rev. Tar.: 28.03.2023&amp;R&amp;"Arial,Normal"&amp;9 4/&amp;"Arial,Kalın"4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88"/>
  <sheetViews>
    <sheetView zoomScale="70" zoomScaleNormal="70" workbookViewId="0">
      <selection activeCell="F23" sqref="F23"/>
    </sheetView>
  </sheetViews>
  <sheetFormatPr defaultColWidth="9.1796875" defaultRowHeight="11.5" x14ac:dyDescent="0.25"/>
  <cols>
    <col min="1" max="1" width="12.7265625" style="14" customWidth="1"/>
    <col min="2" max="2" width="5.7265625" style="14" customWidth="1"/>
    <col min="3" max="20" width="15.7265625" style="14" customWidth="1"/>
    <col min="21" max="16384" width="9.1796875" style="14"/>
  </cols>
  <sheetData>
    <row r="1" spans="1:20" ht="20.149999999999999" customHeight="1" x14ac:dyDescent="0.25"/>
    <row r="2" spans="1:20" s="17" customFormat="1" ht="20.149999999999999" customHeight="1" x14ac:dyDescent="0.35">
      <c r="C2" s="18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8">
        <v>10</v>
      </c>
      <c r="M2" s="18">
        <v>11</v>
      </c>
      <c r="N2" s="18">
        <v>12</v>
      </c>
      <c r="O2" s="18">
        <v>13</v>
      </c>
      <c r="P2" s="18">
        <v>14</v>
      </c>
      <c r="Q2" s="18">
        <v>15</v>
      </c>
      <c r="R2" s="18">
        <v>16</v>
      </c>
      <c r="S2" s="18">
        <v>17</v>
      </c>
      <c r="T2" s="18">
        <v>18</v>
      </c>
    </row>
    <row r="3" spans="1:20" s="17" customFormat="1" ht="20.149999999999999" customHeight="1" x14ac:dyDescent="0.35">
      <c r="C3" s="163" t="s">
        <v>186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0" s="17" customFormat="1" ht="54.75" customHeight="1" x14ac:dyDescent="0.35">
      <c r="C4" s="15" t="str">
        <f>IF('Laboratory Service Information'!$A7="","",'Laboratory Service Information'!$A7)</f>
        <v>Flat Tensile Test</v>
      </c>
      <c r="D4" s="15" t="str">
        <f>IF('Laboratory Service Information'!$A8="","",'Laboratory Service Information'!$A8)</f>
        <v>Charpy  Test</v>
      </c>
      <c r="E4" s="15" t="str">
        <f>IF('Laboratory Service Information'!$A9="","",'Laboratory Service Information'!$A9)</f>
        <v xml:space="preserve">Spectral Analysis </v>
      </c>
      <c r="F4" s="15" t="str">
        <f>IF('Laboratory Service Information'!A10="","",'Laboratory Service Information'!A10)</f>
        <v>Bolt, Screw and Stud Tensile Test</v>
      </c>
      <c r="G4" s="15" t="str">
        <f>IF('Laboratory Service Information'!A11="","",'Laboratory Service Information'!A11)</f>
        <v>Bolt, Screw and Stud Proof Load Test</v>
      </c>
      <c r="H4" s="15" t="str">
        <f>IF('Laboratory Service Information'!A12="","",'Laboratory Service Information'!A12)</f>
        <v>Nut Proof Load Test</v>
      </c>
      <c r="I4" s="15" t="str">
        <f>IF('Laboratory Service Information'!A13="","",'Laboratory Service Information'!A13)</f>
        <v>Material Brittleness Determination Test</v>
      </c>
      <c r="J4" s="15" t="str">
        <f>IF('Laboratory Service Information'!A14="","",'Laboratory Service Information'!A14)</f>
        <v>Coating Adhesion (Hammer) Test</v>
      </c>
      <c r="K4" s="15" t="str">
        <f>IF('Laboratory Service Information'!A15="","",'Laboratory Service Information'!A15)</f>
        <v>Bending Test</v>
      </c>
      <c r="L4" s="15" t="str">
        <f>IF('Laboratory Service Information'!A16="","",'Laboratory Service Information'!A16)</f>
        <v>Crushing Test</v>
      </c>
      <c r="M4" s="15" t="str">
        <f>IF('Laboratory Service Information'!A17="","",'Laboratory Service Information'!A17)</f>
        <v>Hardness Test</v>
      </c>
      <c r="N4" s="15" t="str">
        <f>IF('Laboratory Service Information'!A18="","",'Laboratory Service Information'!A18)</f>
        <v>Immersion Test in Copper Sulphate (Preece) Solution</v>
      </c>
      <c r="O4" s="15" t="str">
        <f>IF('Laboratory Service Information'!A19="","",'Laboratory Service Information'!A19)</f>
        <v>Coating Weight and Thickness Determination Test</v>
      </c>
      <c r="P4" s="15" t="str">
        <f>IF('Laboratory Service Information'!A20="","",'Laboratory Service Information'!A20)</f>
        <v>pH Measurement Experiment</v>
      </c>
      <c r="Q4" s="15" t="str">
        <f>IF('Laboratory Service Information'!A21="","",'Laboratory Service Information'!A21)</f>
        <v>Density Measurement Experiment</v>
      </c>
      <c r="R4" s="15" t="str">
        <f>IF('Laboratory Service Information'!A22="","",'Laboratory Service Information'!A22)</f>
        <v>Free Acid Determination Experiment</v>
      </c>
      <c r="S4" s="15" t="str">
        <f>IF('Laboratory Service Information'!A23="","",'Laboratory Service Information'!A23)</f>
        <v>Iron Determination Experiment</v>
      </c>
      <c r="T4" s="15" t="str">
        <f>IF('Laboratory Service Information'!A24="","",'Laboratory Service Information'!A24)</f>
        <v>Acid Concentration Determination Experiment</v>
      </c>
    </row>
    <row r="5" spans="1:20" ht="15" customHeight="1" x14ac:dyDescent="0.25">
      <c r="C5" s="18" t="str">
        <f>IF(C4="","",VLOOKUP(C4,'Laboratory Service Information'!$A7:$B24,2,FALSE))</f>
        <v>LC</v>
      </c>
      <c r="D5" s="18" t="str">
        <f>IF(D4="","",VLOOKUP(D4,'Laboratory Service Information'!$A7:$B24,2,FALSE))</f>
        <v>CD</v>
      </c>
      <c r="E5" s="18" t="str">
        <f>IF(E4="","",VLOOKUP(E4,'Laboratory Service Information'!$A7:$B24,2,FALSE))</f>
        <v>SA</v>
      </c>
      <c r="F5" s="18" t="str">
        <f>IF(F4="","",VLOOKUP(F4,'Laboratory Service Information'!$A7:$B24,2,FALSE))</f>
        <v>CC</v>
      </c>
      <c r="G5" s="18" t="str">
        <f>IF(G4="","",VLOOKUP(G4,'Laboratory Service Information'!$A7:$B24,2,FALSE))</f>
        <v>CP</v>
      </c>
      <c r="H5" s="18" t="str">
        <f>IF(H4="","",VLOOKUP(H4,'Laboratory Service Information'!$A7:$B24,2,FALSE))</f>
        <v>SP</v>
      </c>
      <c r="I5" s="18" t="str">
        <f>IF(I4="","",VLOOKUP(I4,'Laboratory Service Information'!$A7:$B24,2,FALSE))</f>
        <v>GV</v>
      </c>
      <c r="J5" s="18" t="str">
        <f>IF(J4="","",VLOOKUP(J4,'Laboratory Service Information'!$A7:$B24,2,FALSE))</f>
        <v>KY</v>
      </c>
      <c r="K5" s="18" t="str">
        <f>IF(K4="","",VLOOKUP(K4,'Laboratory Service Information'!$A7:$B24,2,FALSE))</f>
        <v>BK</v>
      </c>
      <c r="L5" s="18" t="str">
        <f>IF(L4="","",VLOOKUP(L4,'Laboratory Service Information'!$A7:$B24,2,FALSE))</f>
        <v>KR</v>
      </c>
      <c r="M5" s="18" t="str">
        <f>IF(M4="","",VLOOKUP(M4,'Laboratory Service Information'!$A7:$B24,2,FALSE))</f>
        <v>SR</v>
      </c>
      <c r="N5" s="18" t="str">
        <f>IF(N4="","",VLOOKUP(N4,'Laboratory Service Information'!$A7:$B24,2,FALSE))</f>
        <v>BS</v>
      </c>
      <c r="O5" s="18" t="str">
        <f>IF(O4="","",VLOOKUP(O4,'Laboratory Service Information'!$A7:$B24,2,FALSE))</f>
        <v>KA</v>
      </c>
      <c r="P5" s="18" t="str">
        <f>IF(P4="","",VLOOKUP(P4,'Laboratory Service Information'!$A7:$B24,2,FALSE))</f>
        <v>PH</v>
      </c>
      <c r="Q5" s="18" t="str">
        <f>IF(Q4="","",VLOOKUP(Q4,'Laboratory Service Information'!$A7:$B24,2,FALSE))</f>
        <v>YG</v>
      </c>
      <c r="R5" s="18" t="str">
        <f>IF(R4="","",VLOOKUP(R4,'Laboratory Service Information'!$A7:$B24,2,FALSE))</f>
        <v>ST</v>
      </c>
      <c r="S5" s="18" t="str">
        <f>IF(S4="","",VLOOKUP(S4,'Laboratory Service Information'!$A7:$B24,2,FALSE))</f>
        <v>DT</v>
      </c>
      <c r="T5" s="18" t="str">
        <f>IF(T4="","",VLOOKUP(T4,'Laboratory Service Information'!$A7:$B24,2,FALSE))</f>
        <v>AT</v>
      </c>
    </row>
    <row r="6" spans="1:20" ht="15" customHeight="1" x14ac:dyDescent="0.25">
      <c r="A6" s="162" t="s">
        <v>185</v>
      </c>
      <c r="B6" s="18">
        <v>1</v>
      </c>
      <c r="C6" s="19" t="s">
        <v>77</v>
      </c>
      <c r="D6" s="19" t="s">
        <v>96</v>
      </c>
      <c r="E6" s="19" t="s">
        <v>97</v>
      </c>
      <c r="F6" s="19" t="s">
        <v>44</v>
      </c>
      <c r="G6" s="19" t="s">
        <v>44</v>
      </c>
      <c r="H6" s="19" t="s">
        <v>100</v>
      </c>
      <c r="I6" s="19" t="s">
        <v>78</v>
      </c>
      <c r="J6" s="19" t="s">
        <v>79</v>
      </c>
      <c r="K6" s="19" t="s">
        <v>47</v>
      </c>
      <c r="L6" s="19" t="s">
        <v>80</v>
      </c>
      <c r="M6" s="19" t="s">
        <v>48</v>
      </c>
      <c r="N6" s="19" t="s">
        <v>101</v>
      </c>
      <c r="O6" s="19" t="s">
        <v>81</v>
      </c>
      <c r="P6" s="20" t="s">
        <v>50</v>
      </c>
      <c r="Q6" s="20" t="s">
        <v>50</v>
      </c>
      <c r="R6" s="20" t="s">
        <v>51</v>
      </c>
      <c r="S6" s="20" t="s">
        <v>51</v>
      </c>
      <c r="T6" s="20" t="s">
        <v>51</v>
      </c>
    </row>
    <row r="7" spans="1:20" ht="15" customHeight="1" x14ac:dyDescent="0.25">
      <c r="A7" s="162"/>
      <c r="B7" s="18">
        <f>B6+1</f>
        <v>2</v>
      </c>
      <c r="C7" s="19" t="s">
        <v>94</v>
      </c>
      <c r="D7" s="19" t="s">
        <v>94</v>
      </c>
      <c r="E7" s="19" t="s">
        <v>98</v>
      </c>
      <c r="F7" s="19" t="s">
        <v>94</v>
      </c>
      <c r="G7" s="19" t="s">
        <v>94</v>
      </c>
      <c r="H7" s="19"/>
      <c r="I7" s="19"/>
      <c r="J7" s="21"/>
      <c r="K7" s="19" t="s">
        <v>94</v>
      </c>
      <c r="L7" s="19"/>
      <c r="M7" s="19" t="s">
        <v>49</v>
      </c>
      <c r="N7" s="19"/>
      <c r="O7" s="19" t="s">
        <v>102</v>
      </c>
      <c r="P7" s="20"/>
      <c r="Q7" s="20"/>
      <c r="R7" s="20"/>
      <c r="S7" s="20"/>
      <c r="T7" s="20"/>
    </row>
    <row r="8" spans="1:20" ht="15" customHeight="1" x14ac:dyDescent="0.25">
      <c r="A8" s="162"/>
      <c r="B8" s="18">
        <f t="shared" ref="B8:B15" si="0">B7+1</f>
        <v>3</v>
      </c>
      <c r="C8" s="19" t="s">
        <v>95</v>
      </c>
      <c r="D8" s="19" t="s">
        <v>82</v>
      </c>
      <c r="E8" s="19" t="s">
        <v>99</v>
      </c>
      <c r="F8" s="19"/>
      <c r="G8" s="19"/>
      <c r="H8" s="19"/>
      <c r="I8" s="19"/>
      <c r="J8" s="19"/>
      <c r="K8" s="19" t="s">
        <v>45</v>
      </c>
      <c r="L8" s="19"/>
      <c r="M8" s="19" t="s">
        <v>83</v>
      </c>
      <c r="N8" s="19"/>
      <c r="O8" s="19"/>
      <c r="P8" s="20"/>
      <c r="Q8" s="20"/>
      <c r="R8" s="20"/>
      <c r="S8" s="20"/>
      <c r="T8" s="20"/>
    </row>
    <row r="9" spans="1:20" ht="15" customHeight="1" x14ac:dyDescent="0.25">
      <c r="A9" s="162"/>
      <c r="B9" s="18">
        <f t="shared" si="0"/>
        <v>4</v>
      </c>
      <c r="C9" s="19"/>
      <c r="D9" s="19"/>
      <c r="E9" s="19" t="s">
        <v>84</v>
      </c>
      <c r="F9" s="19"/>
      <c r="G9" s="19"/>
      <c r="H9" s="19"/>
      <c r="I9" s="19"/>
      <c r="J9" s="19"/>
      <c r="K9" s="19" t="s">
        <v>46</v>
      </c>
      <c r="L9" s="19"/>
      <c r="M9" s="19" t="s">
        <v>85</v>
      </c>
      <c r="N9" s="19"/>
      <c r="O9" s="19"/>
      <c r="P9" s="20"/>
      <c r="Q9" s="20"/>
      <c r="R9" s="20"/>
      <c r="S9" s="20"/>
      <c r="T9" s="20"/>
    </row>
    <row r="10" spans="1:20" ht="15" customHeight="1" x14ac:dyDescent="0.25">
      <c r="A10" s="162"/>
      <c r="B10" s="18">
        <f t="shared" si="0"/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20"/>
      <c r="R10" s="20"/>
      <c r="S10" s="20"/>
      <c r="T10" s="20"/>
    </row>
    <row r="11" spans="1:20" ht="15" customHeight="1" x14ac:dyDescent="0.25">
      <c r="A11" s="162"/>
      <c r="B11" s="18">
        <f t="shared" si="0"/>
        <v>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</row>
    <row r="12" spans="1:20" ht="15" customHeight="1" x14ac:dyDescent="0.25">
      <c r="A12" s="162"/>
      <c r="B12" s="18">
        <f t="shared" si="0"/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20"/>
      <c r="T12" s="20"/>
    </row>
    <row r="13" spans="1:20" ht="15" customHeight="1" x14ac:dyDescent="0.25">
      <c r="A13" s="162"/>
      <c r="B13" s="18">
        <f t="shared" si="0"/>
        <v>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20"/>
      <c r="S13" s="20"/>
      <c r="T13" s="20"/>
    </row>
    <row r="14" spans="1:20" ht="15" customHeight="1" x14ac:dyDescent="0.25">
      <c r="A14" s="162"/>
      <c r="B14" s="18">
        <f t="shared" si="0"/>
        <v>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20"/>
      <c r="R14" s="20"/>
      <c r="S14" s="20"/>
      <c r="T14" s="20"/>
    </row>
    <row r="15" spans="1:20" ht="15" customHeight="1" x14ac:dyDescent="0.25">
      <c r="A15" s="162"/>
      <c r="B15" s="18">
        <f t="shared" si="0"/>
        <v>10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</row>
    <row r="16" spans="1:20" ht="15" customHeight="1" x14ac:dyDescent="0.25"/>
    <row r="17" spans="5:5" ht="15" customHeight="1" x14ac:dyDescent="0.25"/>
    <row r="18" spans="5:5" ht="15" customHeight="1" x14ac:dyDescent="0.25">
      <c r="E18" s="34"/>
    </row>
    <row r="19" spans="5:5" ht="15" customHeight="1" x14ac:dyDescent="0.25"/>
    <row r="20" spans="5:5" ht="15" customHeight="1" x14ac:dyDescent="0.25"/>
    <row r="21" spans="5:5" ht="15" customHeight="1" x14ac:dyDescent="0.25"/>
    <row r="22" spans="5:5" ht="15" customHeight="1" x14ac:dyDescent="0.25"/>
    <row r="23" spans="5:5" ht="15" customHeight="1" x14ac:dyDescent="0.25"/>
    <row r="24" spans="5:5" ht="15" customHeight="1" x14ac:dyDescent="0.25"/>
    <row r="25" spans="5:5" ht="15" customHeight="1" x14ac:dyDescent="0.25"/>
    <row r="26" spans="5:5" ht="15" customHeight="1" x14ac:dyDescent="0.25"/>
    <row r="27" spans="5:5" ht="15" customHeight="1" x14ac:dyDescent="0.25"/>
    <row r="28" spans="5:5" ht="15" customHeight="1" x14ac:dyDescent="0.25"/>
    <row r="29" spans="5:5" ht="15" customHeight="1" x14ac:dyDescent="0.25"/>
    <row r="30" spans="5:5" ht="15" customHeight="1" x14ac:dyDescent="0.25"/>
    <row r="31" spans="5:5" ht="15" customHeight="1" x14ac:dyDescent="0.25"/>
    <row r="32" spans="5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sheetProtection algorithmName="SHA-512" hashValue="HfclgupntW/XksgPAhj6Flq7h6eZfKKQAJyCMTsl9O/2rzRphb8VE7lEf+Gn5YDoMpMbOSyDV4FtLhupZNhTbA==" saltValue="/4v+vXmptH/0hV9F7GVq8g==" spinCount="100000" sheet="1" objects="1" scenarios="1"/>
  <mergeCells count="2">
    <mergeCell ref="A6:A15"/>
    <mergeCell ref="C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2"/>
  <dimension ref="A1:B39"/>
  <sheetViews>
    <sheetView workbookViewId="0">
      <selection activeCell="J9" sqref="J9"/>
    </sheetView>
  </sheetViews>
  <sheetFormatPr defaultRowHeight="14.5" x14ac:dyDescent="0.35"/>
  <cols>
    <col min="1" max="1" width="41.81640625" customWidth="1"/>
  </cols>
  <sheetData>
    <row r="1" spans="1:2" ht="25" customHeight="1" x14ac:dyDescent="0.35">
      <c r="A1" s="27"/>
    </row>
    <row r="2" spans="1:2" ht="25" customHeight="1" x14ac:dyDescent="0.35">
      <c r="A2" s="27" t="s">
        <v>152</v>
      </c>
      <c r="B2" s="33"/>
    </row>
    <row r="3" spans="1:2" ht="25" customHeight="1" x14ac:dyDescent="0.35">
      <c r="A3" s="24" t="s">
        <v>160</v>
      </c>
      <c r="B3" s="22"/>
    </row>
    <row r="4" spans="1:2" ht="25" customHeight="1" x14ac:dyDescent="0.35">
      <c r="A4" s="26" t="s">
        <v>161</v>
      </c>
      <c r="B4" s="25"/>
    </row>
    <row r="5" spans="1:2" ht="25" customHeight="1" x14ac:dyDescent="0.35">
      <c r="A5" s="26" t="s">
        <v>162</v>
      </c>
      <c r="B5" s="25"/>
    </row>
    <row r="6" spans="1:2" ht="25" customHeight="1" x14ac:dyDescent="0.35">
      <c r="A6" s="27" t="s">
        <v>153</v>
      </c>
      <c r="B6" s="25"/>
    </row>
    <row r="7" spans="1:2" ht="25" customHeight="1" x14ac:dyDescent="0.35">
      <c r="A7" s="26" t="s">
        <v>139</v>
      </c>
      <c r="B7" s="25"/>
    </row>
    <row r="8" spans="1:2" ht="25" customHeight="1" x14ac:dyDescent="0.35">
      <c r="A8" s="26" t="s">
        <v>140</v>
      </c>
      <c r="B8" s="25"/>
    </row>
    <row r="9" spans="1:2" ht="25" customHeight="1" x14ac:dyDescent="0.35">
      <c r="A9" s="26"/>
      <c r="B9" s="25"/>
    </row>
    <row r="10" spans="1:2" ht="25" customHeight="1" x14ac:dyDescent="0.35">
      <c r="A10" s="26"/>
      <c r="B10" s="25"/>
    </row>
    <row r="11" spans="1:2" ht="25" customHeight="1" x14ac:dyDescent="0.35">
      <c r="A11" s="27" t="s">
        <v>159</v>
      </c>
      <c r="B11" s="25"/>
    </row>
    <row r="12" spans="1:2" ht="25" customHeight="1" x14ac:dyDescent="0.35">
      <c r="A12" s="26" t="s">
        <v>120</v>
      </c>
      <c r="B12" s="25"/>
    </row>
    <row r="13" spans="1:2" ht="25" customHeight="1" x14ac:dyDescent="0.35">
      <c r="A13" s="26" t="s">
        <v>154</v>
      </c>
      <c r="B13" s="25"/>
    </row>
    <row r="14" spans="1:2" ht="25" customHeight="1" x14ac:dyDescent="0.35">
      <c r="A14" s="26" t="s">
        <v>122</v>
      </c>
      <c r="B14" s="25"/>
    </row>
    <row r="15" spans="1:2" ht="25" customHeight="1" x14ac:dyDescent="0.35">
      <c r="A15" s="26" t="s">
        <v>155</v>
      </c>
      <c r="B15" s="25"/>
    </row>
    <row r="16" spans="1:2" ht="25" customHeight="1" x14ac:dyDescent="0.35">
      <c r="A16" s="26"/>
      <c r="B16" s="25"/>
    </row>
    <row r="17" spans="1:2" ht="25" customHeight="1" x14ac:dyDescent="0.35">
      <c r="A17" s="27" t="s">
        <v>157</v>
      </c>
      <c r="B17" s="25"/>
    </row>
    <row r="18" spans="1:2" ht="25" customHeight="1" x14ac:dyDescent="0.35">
      <c r="A18" s="26" t="s">
        <v>120</v>
      </c>
      <c r="B18" s="25"/>
    </row>
    <row r="19" spans="1:2" ht="25" customHeight="1" x14ac:dyDescent="0.35">
      <c r="A19" s="26" t="s">
        <v>154</v>
      </c>
      <c r="B19" s="25"/>
    </row>
    <row r="20" spans="1:2" ht="25" customHeight="1" x14ac:dyDescent="0.35">
      <c r="A20" s="26" t="s">
        <v>122</v>
      </c>
      <c r="B20" s="25"/>
    </row>
    <row r="21" spans="1:2" ht="25" customHeight="1" x14ac:dyDescent="0.35">
      <c r="A21" s="26"/>
      <c r="B21" s="25"/>
    </row>
    <row r="22" spans="1:2" ht="25" customHeight="1" x14ac:dyDescent="0.35">
      <c r="A22" s="27" t="s">
        <v>158</v>
      </c>
      <c r="B22" s="25"/>
    </row>
    <row r="23" spans="1:2" ht="25" customHeight="1" x14ac:dyDescent="0.35">
      <c r="A23" s="26" t="s">
        <v>120</v>
      </c>
      <c r="B23" s="25"/>
    </row>
    <row r="24" spans="1:2" ht="25" customHeight="1" x14ac:dyDescent="0.35">
      <c r="A24" s="26" t="s">
        <v>154</v>
      </c>
      <c r="B24" s="25"/>
    </row>
    <row r="25" spans="1:2" ht="25" customHeight="1" x14ac:dyDescent="0.35">
      <c r="A25" s="26" t="s">
        <v>122</v>
      </c>
      <c r="B25" s="25"/>
    </row>
    <row r="26" spans="1:2" ht="25" customHeight="1" x14ac:dyDescent="0.35">
      <c r="A26" s="26"/>
      <c r="B26" s="25"/>
    </row>
    <row r="27" spans="1:2" ht="25" customHeight="1" x14ac:dyDescent="0.35">
      <c r="A27" s="27" t="s">
        <v>156</v>
      </c>
      <c r="B27" s="25"/>
    </row>
    <row r="28" spans="1:2" ht="25" customHeight="1" x14ac:dyDescent="0.35">
      <c r="A28" s="26" t="s">
        <v>133</v>
      </c>
      <c r="B28" s="25"/>
    </row>
    <row r="29" spans="1:2" ht="25" customHeight="1" x14ac:dyDescent="0.35">
      <c r="A29" s="26" t="s">
        <v>134</v>
      </c>
      <c r="B29" s="25"/>
    </row>
    <row r="30" spans="1:2" ht="25" customHeight="1" x14ac:dyDescent="0.35"/>
    <row r="31" spans="1:2" ht="25" customHeight="1" x14ac:dyDescent="0.35">
      <c r="A31" s="27" t="s">
        <v>151</v>
      </c>
    </row>
    <row r="32" spans="1:2" ht="25" customHeight="1" x14ac:dyDescent="0.35">
      <c r="A32" s="74" t="s">
        <v>86</v>
      </c>
    </row>
    <row r="33" spans="1:1" ht="25" customHeight="1" x14ac:dyDescent="0.35">
      <c r="A33" s="74" t="s">
        <v>87</v>
      </c>
    </row>
    <row r="34" spans="1:1" x14ac:dyDescent="0.35">
      <c r="A34" s="74">
        <v>0</v>
      </c>
    </row>
    <row r="35" spans="1:1" x14ac:dyDescent="0.35">
      <c r="A35" s="74" t="s">
        <v>92</v>
      </c>
    </row>
    <row r="36" spans="1:1" x14ac:dyDescent="0.35">
      <c r="A36" s="74" t="s">
        <v>88</v>
      </c>
    </row>
    <row r="37" spans="1:1" x14ac:dyDescent="0.35">
      <c r="A37" s="74" t="s">
        <v>89</v>
      </c>
    </row>
    <row r="38" spans="1:1" x14ac:dyDescent="0.35">
      <c r="A38" s="74" t="s">
        <v>90</v>
      </c>
    </row>
    <row r="39" spans="1:1" x14ac:dyDescent="0.35">
      <c r="A39" s="74" t="s">
        <v>91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3"/>
  <dimension ref="A1:P114"/>
  <sheetViews>
    <sheetView view="pageBreakPreview" topLeftCell="A4" zoomScaleNormal="82" zoomScaleSheetLayoutView="100" workbookViewId="0">
      <selection activeCell="I14" sqref="I14"/>
    </sheetView>
  </sheetViews>
  <sheetFormatPr defaultColWidth="9.1796875" defaultRowHeight="14" x14ac:dyDescent="0.3"/>
  <cols>
    <col min="1" max="1" width="15.7265625" style="37" customWidth="1"/>
    <col min="2" max="14" width="15.7265625" style="32" customWidth="1"/>
    <col min="15" max="15" width="12.54296875" style="12" customWidth="1"/>
    <col min="16" max="16" width="17.54296875" style="12" customWidth="1"/>
    <col min="17" max="16384" width="9.1796875" style="12"/>
  </cols>
  <sheetData>
    <row r="1" spans="1:16" ht="15" customHeight="1" x14ac:dyDescent="0.3">
      <c r="A1" s="169"/>
      <c r="B1" s="169"/>
      <c r="C1" s="170" t="s">
        <v>56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78"/>
      <c r="P1" s="179"/>
    </row>
    <row r="2" spans="1:16" ht="15" customHeight="1" x14ac:dyDescent="0.3">
      <c r="A2" s="169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78"/>
      <c r="P2" s="179"/>
    </row>
    <row r="3" spans="1:16" ht="15" customHeight="1" x14ac:dyDescent="0.3">
      <c r="A3" s="169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78"/>
      <c r="P3" s="179"/>
    </row>
    <row r="4" spans="1:16" ht="15" customHeight="1" x14ac:dyDescent="0.3">
      <c r="A4" s="169"/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178"/>
      <c r="P4" s="179"/>
    </row>
    <row r="5" spans="1:16" ht="15" customHeight="1" x14ac:dyDescent="0.3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8"/>
      <c r="P5" s="179"/>
    </row>
    <row r="6" spans="1:16" ht="15" customHeight="1" x14ac:dyDescent="0.3">
      <c r="A6" s="173" t="s">
        <v>68</v>
      </c>
      <c r="B6" s="173"/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4" t="s">
        <v>65</v>
      </c>
      <c r="P6" s="174" t="s">
        <v>66</v>
      </c>
    </row>
    <row r="7" spans="1:16" ht="15" customHeight="1" x14ac:dyDescent="0.3">
      <c r="A7" s="176" t="s">
        <v>69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4"/>
      <c r="P7" s="174"/>
    </row>
    <row r="8" spans="1:16" ht="58.5" customHeight="1" x14ac:dyDescent="0.3">
      <c r="A8" s="180" t="s">
        <v>35</v>
      </c>
      <c r="B8" s="40" t="str">
        <f>IF('Test Standard'!B8="","",'Test Standard'!B8)</f>
        <v/>
      </c>
      <c r="C8" s="40" t="str">
        <f>IF('General Information'!A31="","",'General Information'!A31)</f>
        <v/>
      </c>
      <c r="D8" s="40" t="str">
        <f>IF('General Information'!A32="","",'General Information'!A32)</f>
        <v/>
      </c>
      <c r="E8" s="40" t="e">
        <f>IF('General Information'!#REF!="","",'General Information'!#REF!)</f>
        <v>#REF!</v>
      </c>
      <c r="F8" s="40" t="str">
        <f>IF('General Information'!A33="","",'General Information'!A33)</f>
        <v/>
      </c>
      <c r="G8" s="40" t="str">
        <f>IF('General Information'!A34="","",'General Information'!A34)</f>
        <v/>
      </c>
      <c r="H8" s="40" t="str">
        <f>IF('General Information'!A35="","",'General Information'!A35)</f>
        <v/>
      </c>
      <c r="I8" s="40" t="str">
        <f>IF('General Information'!A36="","",'General Information'!A36)</f>
        <v/>
      </c>
      <c r="J8" s="40" t="str">
        <f>IF('General Information'!A37="","",'General Information'!A37)</f>
        <v/>
      </c>
      <c r="K8" s="40" t="str">
        <f>IF('General Information'!A38="","",'General Information'!A38)</f>
        <v/>
      </c>
      <c r="L8" s="40" t="str">
        <f>IF('General Information'!A39="","",'General Information'!A39)</f>
        <v/>
      </c>
      <c r="M8" s="40" t="str">
        <f>IF('General Information'!A40="","",'General Information'!A40)</f>
        <v/>
      </c>
      <c r="N8" s="41" t="e">
        <f>IF('General Information'!#REF!="","",'General Information'!#REF!)</f>
        <v>#REF!</v>
      </c>
      <c r="O8" s="174"/>
      <c r="P8" s="174"/>
    </row>
    <row r="9" spans="1:16" ht="20.149999999999999" customHeight="1" x14ac:dyDescent="0.3">
      <c r="A9" s="181"/>
      <c r="B9" s="42" t="str">
        <f>IF(B8="","",VLOOKUP(B8,'Laboratory Service Information'!$A7:$B24,2,FALSE))</f>
        <v/>
      </c>
      <c r="C9" s="42" t="str">
        <f>IF(C8="","",VLOOKUP(C8,'Laboratory Service Information'!$A7:$B24,2,FALSE))</f>
        <v/>
      </c>
      <c r="D9" s="42" t="str">
        <f>IF(D8="","",VLOOKUP(D8,'Laboratory Service Information'!$A7:$B24,2,FALSE))</f>
        <v/>
      </c>
      <c r="E9" s="42" t="e">
        <f>IF(E8="","",VLOOKUP(E8,'Laboratory Service Information'!$A7:$B24,2,FALSE))</f>
        <v>#REF!</v>
      </c>
      <c r="F9" s="42" t="str">
        <f>IF(F8="","",VLOOKUP(F8,'Laboratory Service Information'!$A7:$B24,2,FALSE))</f>
        <v/>
      </c>
      <c r="G9" s="42" t="str">
        <f>IF(G8="","",VLOOKUP(G8,'Laboratory Service Information'!$A7:$B24,2,FALSE))</f>
        <v/>
      </c>
      <c r="H9" s="42" t="str">
        <f>IF(H8="","",VLOOKUP(H8,'Laboratory Service Information'!$A7:$B24,2,FALSE))</f>
        <v/>
      </c>
      <c r="I9" s="42" t="str">
        <f>IF(I8="","",VLOOKUP(I8,'Laboratory Service Information'!$A7:$B24,2,FALSE))</f>
        <v/>
      </c>
      <c r="J9" s="42" t="str">
        <f>IF(J8="","",VLOOKUP(J8,'Laboratory Service Information'!$A7:$B24,2,FALSE))</f>
        <v/>
      </c>
      <c r="K9" s="42" t="str">
        <f>IF(K8="","",VLOOKUP(K8,'Laboratory Service Information'!$A7:$B24,2,FALSE))</f>
        <v/>
      </c>
      <c r="L9" s="42" t="str">
        <f>IF(L8="","",VLOOKUP(L8,'Laboratory Service Information'!$A7:$B24,2,FALSE))</f>
        <v/>
      </c>
      <c r="M9" s="42" t="str">
        <f>IF(M8="","",VLOOKUP(M8,'Laboratory Service Information'!$A7:$B24,2,FALSE))</f>
        <v/>
      </c>
      <c r="N9" s="43" t="e">
        <f>IF(N8="","",VLOOKUP(N8,'Laboratory Service Information'!$A7:$B24,2,FALSE))</f>
        <v>#REF!</v>
      </c>
      <c r="O9" s="165" t="str">
        <f>IF(B10="","",B10)</f>
        <v/>
      </c>
      <c r="P9" s="165" t="str">
        <f>IF(B10="","",B10)</f>
        <v/>
      </c>
    </row>
    <row r="10" spans="1:16" ht="20.149999999999999" customHeight="1" x14ac:dyDescent="0.3">
      <c r="A10" s="182"/>
      <c r="B10" s="59"/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5"/>
      <c r="O10" s="166"/>
      <c r="P10" s="166"/>
    </row>
    <row r="11" spans="1:16" ht="25" customHeight="1" x14ac:dyDescent="0.35">
      <c r="A11" s="44">
        <f>IF('Test Standard'!A10="","",'Test Standard'!A10)</f>
        <v>0</v>
      </c>
      <c r="B11" s="45" t="str">
        <f>IF('Test Standard'!B10="","",IF($B$10="TL",(VLOOKUP(B$9,Test_Fiyatları!$B$3:$E$23,2,FALSE)),IF($B$10="USD",(VLOOKUP(B$9,Test_Fiyatları!$B$3:$E$23,3,FALSE)),IF($B$10="EURO",(VLOOKUP(B$9,Test_Fiyatları!$B$3:$E$23,4,FALSE)),""))))</f>
        <v/>
      </c>
      <c r="C11" s="45" t="str">
        <f>IF('Test Standard'!C10="","",IF($B$10="TL",(VLOOKUP(C$9,Test_Fiyatları!$B$3:$E$23,2,FALSE)),IF($B$10="USD",(VLOOKUP(C$9,Test_Fiyatları!$B$3:$E$23,3,FALSE)),IF($B$10="EURO",(VLOOKUP(C$9,Test_Fiyatları!$B$3:$E$23,4,FALSE)),""))))</f>
        <v/>
      </c>
      <c r="D11" s="45" t="str">
        <f>IF('Test Standard'!D10="","",IF($B$10="TL",(VLOOKUP(D$9,Test_Fiyatları!$B$3:$E$23,2,FALSE)),IF($B$10="USD",(VLOOKUP(D$9,Test_Fiyatları!$B$3:$E$23,3,FALSE)),IF($B$10="EURO",(VLOOKUP(D$9,Test_Fiyatları!$B$3:$E$23,4,FALSE)),""))))</f>
        <v/>
      </c>
      <c r="E11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1" s="45" t="str">
        <f>IF('Test Standard'!E10="","",IF($B$10="TL",(VLOOKUP(F$9,Test_Fiyatları!$B$3:$E$23,2,FALSE)),IF($B$10="USD",(VLOOKUP(F$9,Test_Fiyatları!$B$3:$E$23,3,FALSE)),IF($B$10="EURO",(VLOOKUP(F$9,Test_Fiyatları!$B$3:$E$23,4,FALSE)),""))))</f>
        <v/>
      </c>
      <c r="G11" s="45" t="str">
        <f>IF('Test Standard'!F10="","",IF($B$10="TL",(VLOOKUP(G$9,Test_Fiyatları!$B$3:$E$23,2,FALSE)),IF($B$10="USD",(VLOOKUP(G$9,Test_Fiyatları!$B$3:$E$23,3,FALSE)),IF($B$10="EURO",(VLOOKUP(G$9,Test_Fiyatları!$B$3:$E$23,4,FALSE)),""))))</f>
        <v/>
      </c>
      <c r="H11" s="45" t="str">
        <f>IF('Test Standard'!G10="","",IF($B$10="TL",(VLOOKUP(H$9,Test_Fiyatları!$B$3:$E$23,2,FALSE)),IF($B$10="USD",(VLOOKUP(H$9,Test_Fiyatları!$B$3:$E$23,3,FALSE)),IF($B$10="EURO",(VLOOKUP(H$9,Test_Fiyatları!$B$3:$E$23,4,FALSE)),""))))</f>
        <v/>
      </c>
      <c r="I11" s="45" t="str">
        <f>IF('Test Standard'!H10="","",IF($B$10="TL",(VLOOKUP(I$9,Test_Fiyatları!$B$3:$E$23,2,FALSE)),IF($B$10="USD",(VLOOKUP(I$9,Test_Fiyatları!$B$3:$E$23,3,FALSE)),IF($B$10="EURO",(VLOOKUP(I$9,Test_Fiyatları!$B$3:$E$23,4,FALSE)),""))))</f>
        <v/>
      </c>
      <c r="J11" s="45" t="str">
        <f>IF('Test Standard'!I10="","",IF($B$10="TL",(VLOOKUP(J$9,Test_Fiyatları!$B$3:$E$23,2,FALSE)),IF($B$10="USD",(VLOOKUP(J$9,Test_Fiyatları!$B$3:$E$23,3,FALSE)),IF($B$10="EURO",(VLOOKUP(J$9,Test_Fiyatları!$B$3:$E$23,4,FALSE)),""))))</f>
        <v/>
      </c>
      <c r="K11" s="45" t="str">
        <f>IF('Test Standard'!J10="","",IF($B$10="TL",(VLOOKUP(K$9,Test_Fiyatları!$B$3:$E$23,2,FALSE)),IF($B$10="USD",(VLOOKUP(K$9,Test_Fiyatları!$B$3:$E$23,3,FALSE)),IF($B$10="EURO",(VLOOKUP(K$9,Test_Fiyatları!$B$3:$E$23,4,FALSE)),""))))</f>
        <v/>
      </c>
      <c r="L11" s="45" t="str">
        <f>IF('Test Standard'!K10="","",IF($B$10="TL",(VLOOKUP(L$9,Test_Fiyatları!$B$3:$E$23,2,FALSE)),IF($B$10="USD",(VLOOKUP(L$9,Test_Fiyatları!$B$3:$E$23,3,FALSE)),IF($B$10="EURO",(VLOOKUP(L$9,Test_Fiyatları!$B$3:$E$23,4,FALSE)),""))))</f>
        <v/>
      </c>
      <c r="M11" s="45" t="str">
        <f>IF('Test Standard'!L10="","",IF($B$10="TL",(VLOOKUP(M$9,Test_Fiyatları!$B$3:$E$23,2,FALSE)),IF($B$10="USD",(VLOOKUP(M$9,Test_Fiyatları!$B$3:$E$23,3,FALSE)),IF($B$10="EURO",(VLOOKUP(M$9,Test_Fiyatları!$B$3:$E$23,4,FALSE)),""))))</f>
        <v/>
      </c>
      <c r="N11" s="45" t="str">
        <f>IF('Test Standard'!M10="","",IF($B$10="TL",(VLOOKUP(N$9,Test_Fiyatları!$B$3:$E$23,2,FALSE)),IF($B$10="USD",(VLOOKUP(N$9,Test_Fiyatları!$B$3:$E$23,3,FALSE)),IF($B$10="EURO",(VLOOKUP(N$9,Test_Fiyatları!$B$3:$E$23,4,FALSE)),""))))</f>
        <v/>
      </c>
      <c r="O11" s="46" t="e">
        <f>IF(A11="","",SUM(B11:N11))</f>
        <v>#REF!</v>
      </c>
      <c r="P11" s="47" t="e">
        <f>SUM(O11:O34)</f>
        <v>#REF!</v>
      </c>
    </row>
    <row r="12" spans="1:16" ht="25" customHeight="1" x14ac:dyDescent="0.3">
      <c r="A12" s="44">
        <f>IF('Test Standard'!A11="","",'Test Standard'!A11)</f>
        <v>0</v>
      </c>
      <c r="B12" s="45" t="str">
        <f>IF('Test Standard'!B11="","",IF($B$10="TL",(VLOOKUP(B$9,Test_Fiyatları!$B$3:$E$23,2,FALSE)),IF($B$10="USD",(VLOOKUP(B$9,Test_Fiyatları!$B$3:$E$23,3,FALSE)),IF($B$10="EURO",(VLOOKUP(B$9,Test_Fiyatları!$B$3:$E$23,4,FALSE)),""))))</f>
        <v/>
      </c>
      <c r="C12" s="45" t="str">
        <f>IF('Test Standard'!C11="","",IF($B$10="TL",(VLOOKUP(C$9,Test_Fiyatları!$B$3:$E$23,2,FALSE)),IF($B$10="USD",(VLOOKUP(C$9,Test_Fiyatları!$B$3:$E$23,3,FALSE)),IF($B$10="EURO",(VLOOKUP(C$9,Test_Fiyatları!$B$3:$E$23,4,FALSE)),""))))</f>
        <v/>
      </c>
      <c r="D12" s="45" t="str">
        <f>IF('Test Standard'!D11="","",IF($B$10="TL",(VLOOKUP(D$9,Test_Fiyatları!$B$3:$E$23,2,FALSE)),IF($B$10="USD",(VLOOKUP(D$9,Test_Fiyatları!$B$3:$E$23,3,FALSE)),IF($B$10="EURO",(VLOOKUP(D$9,Test_Fiyatları!$B$3:$E$23,4,FALSE)),""))))</f>
        <v/>
      </c>
      <c r="E12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2" s="45" t="str">
        <f>IF('Test Standard'!E11="","",IF($B$10="TL",(VLOOKUP(F$9,Test_Fiyatları!$B$3:$E$23,2,FALSE)),IF($B$10="USD",(VLOOKUP(F$9,Test_Fiyatları!$B$3:$E$23,3,FALSE)),IF($B$10="EURO",(VLOOKUP(F$9,Test_Fiyatları!$B$3:$E$23,4,FALSE)),""))))</f>
        <v/>
      </c>
      <c r="G12" s="45" t="str">
        <f>IF('Test Standard'!F11="","",IF($B$10="TL",(VLOOKUP(G$9,Test_Fiyatları!$B$3:$E$23,2,FALSE)),IF($B$10="USD",(VLOOKUP(G$9,Test_Fiyatları!$B$3:$E$23,3,FALSE)),IF($B$10="EURO",(VLOOKUP(G$9,Test_Fiyatları!$B$3:$E$23,4,FALSE)),""))))</f>
        <v/>
      </c>
      <c r="H12" s="45" t="str">
        <f>IF('Test Standard'!G11="","",IF($B$10="TL",(VLOOKUP(H$9,Test_Fiyatları!$B$3:$E$23,2,FALSE)),IF($B$10="USD",(VLOOKUP(H$9,Test_Fiyatları!$B$3:$E$23,3,FALSE)),IF($B$10="EURO",(VLOOKUP(H$9,Test_Fiyatları!$B$3:$E$23,4,FALSE)),""))))</f>
        <v/>
      </c>
      <c r="I12" s="45" t="str">
        <f>IF('Test Standard'!H11="","",IF($B$10="TL",(VLOOKUP(I$9,Test_Fiyatları!$B$3:$E$23,2,FALSE)),IF($B$10="USD",(VLOOKUP(I$9,Test_Fiyatları!$B$3:$E$23,3,FALSE)),IF($B$10="EURO",(VLOOKUP(I$9,Test_Fiyatları!$B$3:$E$23,4,FALSE)),""))))</f>
        <v/>
      </c>
      <c r="J12" s="45" t="str">
        <f>IF('Test Standard'!I11="","",IF($B$10="TL",(VLOOKUP(J$9,Test_Fiyatları!$B$3:$E$23,2,FALSE)),IF($B$10="USD",(VLOOKUP(J$9,Test_Fiyatları!$B$3:$E$23,3,FALSE)),IF($B$10="EURO",(VLOOKUP(J$9,Test_Fiyatları!$B$3:$E$23,4,FALSE)),""))))</f>
        <v/>
      </c>
      <c r="K12" s="45" t="str">
        <f>IF('Test Standard'!J11="","",IF($B$10="TL",(VLOOKUP(K$9,Test_Fiyatları!$B$3:$E$23,2,FALSE)),IF($B$10="USD",(VLOOKUP(K$9,Test_Fiyatları!$B$3:$E$23,3,FALSE)),IF($B$10="EURO",(VLOOKUP(K$9,Test_Fiyatları!$B$3:$E$23,4,FALSE)),""))))</f>
        <v/>
      </c>
      <c r="L12" s="45" t="str">
        <f>IF('Test Standard'!K11="","",IF($B$10="TL",(VLOOKUP(L$9,Test_Fiyatları!$B$3:$E$23,2,FALSE)),IF($B$10="USD",(VLOOKUP(L$9,Test_Fiyatları!$B$3:$E$23,3,FALSE)),IF($B$10="EURO",(VLOOKUP(L$9,Test_Fiyatları!$B$3:$E$23,4,FALSE)),""))))</f>
        <v/>
      </c>
      <c r="M12" s="45" t="str">
        <f>IF('Test Standard'!L11="","",IF($B$10="TL",(VLOOKUP(M$9,Test_Fiyatları!$B$3:$E$23,2,FALSE)),IF($B$10="USD",(VLOOKUP(M$9,Test_Fiyatları!$B$3:$E$23,3,FALSE)),IF($B$10="EURO",(VLOOKUP(M$9,Test_Fiyatları!$B$3:$E$23,4,FALSE)),""))))</f>
        <v/>
      </c>
      <c r="N12" s="45" t="str">
        <f>IF('Test Standard'!M11="","",IF($B$10="TL",(VLOOKUP(N$9,Test_Fiyatları!$B$3:$E$23,2,FALSE)),IF($B$10="USD",(VLOOKUP(N$9,Test_Fiyatları!$B$3:$E$23,3,FALSE)),IF($B$10="EURO",(VLOOKUP(N$9,Test_Fiyatları!$B$3:$E$23,4,FALSE)),""))))</f>
        <v/>
      </c>
      <c r="O12" s="46" t="e">
        <f t="shared" ref="O12:O34" si="0">IF(A12="","",SUM(B12:N12))</f>
        <v>#REF!</v>
      </c>
      <c r="P12" s="167"/>
    </row>
    <row r="13" spans="1:16" ht="25" customHeight="1" x14ac:dyDescent="0.3">
      <c r="A13" s="44">
        <f>IF('Test Standard'!A12="","",'Test Standard'!A12)</f>
        <v>0</v>
      </c>
      <c r="B13" s="45" t="str">
        <f>IF('Test Standard'!B12="","",IF($B$10="TL",(VLOOKUP(B$9,Test_Fiyatları!$B$3:$E$23,2,FALSE)),IF($B$10="USD",(VLOOKUP(B$9,Test_Fiyatları!$B$3:$E$23,3,FALSE)),IF($B$10="EURO",(VLOOKUP(B$9,Test_Fiyatları!$B$3:$E$23,4,FALSE)),""))))</f>
        <v/>
      </c>
      <c r="C13" s="45" t="str">
        <f>IF('Test Standard'!C12="","",IF($B$10="TL",(VLOOKUP(C$9,Test_Fiyatları!$B$3:$E$23,2,FALSE)),IF($B$10="USD",(VLOOKUP(C$9,Test_Fiyatları!$B$3:$E$23,3,FALSE)),IF($B$10="EURO",(VLOOKUP(C$9,Test_Fiyatları!$B$3:$E$23,4,FALSE)),""))))</f>
        <v/>
      </c>
      <c r="D13" s="45" t="str">
        <f>IF('Test Standard'!D12="","",IF($B$10="TL",(VLOOKUP(D$9,Test_Fiyatları!$B$3:$E$23,2,FALSE)),IF($B$10="USD",(VLOOKUP(D$9,Test_Fiyatları!$B$3:$E$23,3,FALSE)),IF($B$10="EURO",(VLOOKUP(D$9,Test_Fiyatları!$B$3:$E$23,4,FALSE)),""))))</f>
        <v/>
      </c>
      <c r="E13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3" s="45" t="str">
        <f>IF('Test Standard'!E12="","",IF($B$10="TL",(VLOOKUP(F$9,Test_Fiyatları!$B$3:$E$23,2,FALSE)),IF($B$10="USD",(VLOOKUP(F$9,Test_Fiyatları!$B$3:$E$23,3,FALSE)),IF($B$10="EURO",(VLOOKUP(F$9,Test_Fiyatları!$B$3:$E$23,4,FALSE)),""))))</f>
        <v/>
      </c>
      <c r="G13" s="45" t="str">
        <f>IF('Test Standard'!F12="","",IF($B$10="TL",(VLOOKUP(G$9,Test_Fiyatları!$B$3:$E$23,2,FALSE)),IF($B$10="USD",(VLOOKUP(G$9,Test_Fiyatları!$B$3:$E$23,3,FALSE)),IF($B$10="EURO",(VLOOKUP(G$9,Test_Fiyatları!$B$3:$E$23,4,FALSE)),""))))</f>
        <v/>
      </c>
      <c r="H13" s="45" t="str">
        <f>IF('Test Standard'!G12="","",IF($B$10="TL",(VLOOKUP(H$9,Test_Fiyatları!$B$3:$E$23,2,FALSE)),IF($B$10="USD",(VLOOKUP(H$9,Test_Fiyatları!$B$3:$E$23,3,FALSE)),IF($B$10="EURO",(VLOOKUP(H$9,Test_Fiyatları!$B$3:$E$23,4,FALSE)),""))))</f>
        <v/>
      </c>
      <c r="I13" s="45"/>
      <c r="J13" s="45" t="str">
        <f>IF('Test Standard'!I12="","",IF($B$10="TL",(VLOOKUP(J$9,Test_Fiyatları!$B$3:$E$23,2,FALSE)),IF($B$10="USD",(VLOOKUP(J$9,Test_Fiyatları!$B$3:$E$23,3,FALSE)),IF($B$10="EURO",(VLOOKUP(J$9,Test_Fiyatları!$B$3:$E$23,4,FALSE)),""))))</f>
        <v/>
      </c>
      <c r="K13" s="45" t="str">
        <f>IF('Test Standard'!J12="","",IF($B$10="TL",(VLOOKUP(K$9,Test_Fiyatları!$B$3:$E$23,2,FALSE)),IF($B$10="USD",(VLOOKUP(K$9,Test_Fiyatları!$B$3:$E$23,3,FALSE)),IF($B$10="EURO",(VLOOKUP(K$9,Test_Fiyatları!$B$3:$E$23,4,FALSE)),""))))</f>
        <v/>
      </c>
      <c r="L13" s="45" t="str">
        <f>IF('Test Standard'!K12="","",IF($B$10="TL",(VLOOKUP(L$9,Test_Fiyatları!$B$3:$E$23,2,FALSE)),IF($B$10="USD",(VLOOKUP(L$9,Test_Fiyatları!$B$3:$E$23,3,FALSE)),IF($B$10="EURO",(VLOOKUP(L$9,Test_Fiyatları!$B$3:$E$23,4,FALSE)),""))))</f>
        <v/>
      </c>
      <c r="M13" s="45" t="str">
        <f>IF('Test Standard'!L12="","",IF($B$10="TL",(VLOOKUP(M$9,Test_Fiyatları!$B$3:$E$23,2,FALSE)),IF($B$10="USD",(VLOOKUP(M$9,Test_Fiyatları!$B$3:$E$23,3,FALSE)),IF($B$10="EURO",(VLOOKUP(M$9,Test_Fiyatları!$B$3:$E$23,4,FALSE)),""))))</f>
        <v/>
      </c>
      <c r="N13" s="45" t="str">
        <f>IF('Test Standard'!M12="","",IF($B$10="TL",(VLOOKUP(N$9,Test_Fiyatları!$B$3:$E$23,2,FALSE)),IF($B$10="USD",(VLOOKUP(N$9,Test_Fiyatları!$B$3:$E$23,3,FALSE)),IF($B$10="EURO",(VLOOKUP(N$9,Test_Fiyatları!$B$3:$E$23,4,FALSE)),""))))</f>
        <v/>
      </c>
      <c r="O13" s="46" t="e">
        <f t="shared" si="0"/>
        <v>#REF!</v>
      </c>
      <c r="P13" s="168"/>
    </row>
    <row r="14" spans="1:16" ht="25" customHeight="1" x14ac:dyDescent="0.3">
      <c r="A14" s="44">
        <f>IF('Test Standard'!A13="","",'Test Standard'!A13)</f>
        <v>0</v>
      </c>
      <c r="B14" s="45" t="str">
        <f>IF('Test Standard'!B13="","",IF($B$10="TL",(VLOOKUP(B$9,Test_Fiyatları!$B$3:$E$23,2,FALSE)),IF($B$10="USD",(VLOOKUP(B$9,Test_Fiyatları!$B$3:$E$23,3,FALSE)),IF($B$10="EURO",(VLOOKUP(B$9,Test_Fiyatları!$B$3:$E$23,4,FALSE)),""))))</f>
        <v/>
      </c>
      <c r="C14" s="45" t="str">
        <f>IF('Test Standard'!C13="","",IF($B$10="TL",(VLOOKUP(C$9,Test_Fiyatları!$B$3:$E$23,2,FALSE)),IF($B$10="USD",(VLOOKUP(C$9,Test_Fiyatları!$B$3:$E$23,3,FALSE)),IF($B$10="EURO",(VLOOKUP(C$9,Test_Fiyatları!$B$3:$E$23,4,FALSE)),""))))</f>
        <v/>
      </c>
      <c r="D14" s="45" t="str">
        <f>IF('Test Standard'!D13="","",IF($B$10="TL",(VLOOKUP(D$9,Test_Fiyatları!$B$3:$E$23,2,FALSE)),IF($B$10="USD",(VLOOKUP(D$9,Test_Fiyatları!$B$3:$E$23,3,FALSE)),IF($B$10="EURO",(VLOOKUP(D$9,Test_Fiyatları!$B$3:$E$23,4,FALSE)),""))))</f>
        <v/>
      </c>
      <c r="E14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4" s="45" t="str">
        <f>IF('Test Standard'!E13="","",IF($B$10="TL",(VLOOKUP(F$9,Test_Fiyatları!$B$3:$E$23,2,FALSE)),IF($B$10="USD",(VLOOKUP(F$9,Test_Fiyatları!$B$3:$E$23,3,FALSE)),IF($B$10="EURO",(VLOOKUP(F$9,Test_Fiyatları!$B$3:$E$23,4,FALSE)),""))))</f>
        <v/>
      </c>
      <c r="G14" s="45" t="str">
        <f>IF('Test Standard'!F13="","",IF($B$10="TL",(VLOOKUP(G$9,Test_Fiyatları!$B$3:$E$23,2,FALSE)),IF($B$10="USD",(VLOOKUP(G$9,Test_Fiyatları!$B$3:$E$23,3,FALSE)),IF($B$10="EURO",(VLOOKUP(G$9,Test_Fiyatları!$B$3:$E$23,4,FALSE)),""))))</f>
        <v/>
      </c>
      <c r="H14" s="45" t="str">
        <f>IF('Test Standard'!G13="","",IF($B$10="TL",(VLOOKUP(H$9,Test_Fiyatları!$B$3:$E$23,2,FALSE)),IF($B$10="USD",(VLOOKUP(H$9,Test_Fiyatları!$B$3:$E$23,3,FALSE)),IF($B$10="EURO",(VLOOKUP(H$9,Test_Fiyatları!$B$3:$E$23,4,FALSE)),""))))</f>
        <v/>
      </c>
      <c r="I14" s="45" t="str">
        <f>IF('Test Standard'!H13="","",IF($B$10="TL",(VLOOKUP(I$9,Test_Fiyatları!$B$3:$E$23,2,FALSE)),IF($B$10="USD",(VLOOKUP(I$9,Test_Fiyatları!$B$3:$E$23,3,FALSE)),IF($B$10="EURO",(VLOOKUP(I$9,Test_Fiyatları!$B$3:$E$23,4,FALSE)),""))))</f>
        <v/>
      </c>
      <c r="J14" s="45" t="str">
        <f>IF('Test Standard'!I13="","",IF($B$10="TL",(VLOOKUP(J$9,Test_Fiyatları!$B$3:$E$23,2,FALSE)),IF($B$10="USD",(VLOOKUP(J$9,Test_Fiyatları!$B$3:$E$23,3,FALSE)),IF($B$10="EURO",(VLOOKUP(J$9,Test_Fiyatları!$B$3:$E$23,4,FALSE)),""))))</f>
        <v/>
      </c>
      <c r="K14" s="45" t="str">
        <f>IF('Test Standard'!J13="","",IF($B$10="TL",(VLOOKUP(K$9,Test_Fiyatları!$B$3:$E$23,2,FALSE)),IF($B$10="USD",(VLOOKUP(K$9,Test_Fiyatları!$B$3:$E$23,3,FALSE)),IF($B$10="EURO",(VLOOKUP(K$9,Test_Fiyatları!$B$3:$E$23,4,FALSE)),""))))</f>
        <v/>
      </c>
      <c r="L14" s="45" t="str">
        <f>IF('Test Standard'!K13="","",IF($B$10="TL",(VLOOKUP(L$9,Test_Fiyatları!$B$3:$E$23,2,FALSE)),IF($B$10="USD",(VLOOKUP(L$9,Test_Fiyatları!$B$3:$E$23,3,FALSE)),IF($B$10="EURO",(VLOOKUP(L$9,Test_Fiyatları!$B$3:$E$23,4,FALSE)),""))))</f>
        <v/>
      </c>
      <c r="M14" s="45" t="str">
        <f>IF('Test Standard'!L13="","",IF($B$10="TL",(VLOOKUP(M$9,Test_Fiyatları!$B$3:$E$23,2,FALSE)),IF($B$10="USD",(VLOOKUP(M$9,Test_Fiyatları!$B$3:$E$23,3,FALSE)),IF($B$10="EURO",(VLOOKUP(M$9,Test_Fiyatları!$B$3:$E$23,4,FALSE)),""))))</f>
        <v/>
      </c>
      <c r="N14" s="45" t="str">
        <f>IF('Test Standard'!M13="","",IF($B$10="TL",(VLOOKUP(N$9,Test_Fiyatları!$B$3:$E$23,2,FALSE)),IF($B$10="USD",(VLOOKUP(N$9,Test_Fiyatları!$B$3:$E$23,3,FALSE)),IF($B$10="EURO",(VLOOKUP(N$9,Test_Fiyatları!$B$3:$E$23,4,FALSE)),""))))</f>
        <v/>
      </c>
      <c r="O14" s="46" t="e">
        <f t="shared" si="0"/>
        <v>#REF!</v>
      </c>
      <c r="P14" s="168"/>
    </row>
    <row r="15" spans="1:16" ht="25" customHeight="1" x14ac:dyDescent="0.3">
      <c r="A15" s="44">
        <f>IF('Test Standard'!A14="","",'Test Standard'!A14)</f>
        <v>0</v>
      </c>
      <c r="B15" s="45" t="str">
        <f>IF('Test Standard'!B14="","",IF($B$10="TL",(VLOOKUP(B$9,Test_Fiyatları!$B$3:$E$23,2,FALSE)),IF($B$10="USD",(VLOOKUP(B$9,Test_Fiyatları!$B$3:$E$23,3,FALSE)),IF($B$10="EURO",(VLOOKUP(B$9,Test_Fiyatları!$B$3:$E$23,4,FALSE)),""))))</f>
        <v/>
      </c>
      <c r="C15" s="45" t="str">
        <f>IF('Test Standard'!C14="","",IF($B$10="TL",(VLOOKUP(C$9,Test_Fiyatları!$B$3:$E$23,2,FALSE)),IF($B$10="USD",(VLOOKUP(C$9,Test_Fiyatları!$B$3:$E$23,3,FALSE)),IF($B$10="EURO",(VLOOKUP(C$9,Test_Fiyatları!$B$3:$E$23,4,FALSE)),""))))</f>
        <v/>
      </c>
      <c r="D15" s="45" t="str">
        <f>IF('Test Standard'!D14="","",IF($B$10="TL",(VLOOKUP(D$9,Test_Fiyatları!$B$3:$E$23,2,FALSE)),IF($B$10="USD",(VLOOKUP(D$9,Test_Fiyatları!$B$3:$E$23,3,FALSE)),IF($B$10="EURO",(VLOOKUP(D$9,Test_Fiyatları!$B$3:$E$23,4,FALSE)),""))))</f>
        <v/>
      </c>
      <c r="E15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5" s="45" t="str">
        <f>IF('Test Standard'!E14="","",IF($B$10="TL",(VLOOKUP(F$9,Test_Fiyatları!$B$3:$E$23,2,FALSE)),IF($B$10="USD",(VLOOKUP(F$9,Test_Fiyatları!$B$3:$E$23,3,FALSE)),IF($B$10="EURO",(VLOOKUP(F$9,Test_Fiyatları!$B$3:$E$23,4,FALSE)),""))))</f>
        <v/>
      </c>
      <c r="G15" s="45" t="str">
        <f>IF('Test Standard'!F14="","",IF($B$10="TL",(VLOOKUP(G$9,Test_Fiyatları!$B$3:$E$23,2,FALSE)),IF($B$10="USD",(VLOOKUP(G$9,Test_Fiyatları!$B$3:$E$23,3,FALSE)),IF($B$10="EURO",(VLOOKUP(G$9,Test_Fiyatları!$B$3:$E$23,4,FALSE)),""))))</f>
        <v/>
      </c>
      <c r="H15" s="45" t="str">
        <f>IF('Test Standard'!G14="","",IF($B$10="TL",(VLOOKUP(H$9,Test_Fiyatları!$B$3:$E$23,2,FALSE)),IF($B$10="USD",(VLOOKUP(H$9,Test_Fiyatları!$B$3:$E$23,3,FALSE)),IF($B$10="EURO",(VLOOKUP(H$9,Test_Fiyatları!$B$3:$E$23,4,FALSE)),""))))</f>
        <v/>
      </c>
      <c r="I15" s="45" t="str">
        <f>IF('Test Standard'!H14="","",IF($B$10="TL",(VLOOKUP(I$9,Test_Fiyatları!$B$3:$E$23,2,FALSE)),IF($B$10="USD",(VLOOKUP(I$9,Test_Fiyatları!$B$3:$E$23,3,FALSE)),IF($B$10="EURO",(VLOOKUP(I$9,Test_Fiyatları!$B$3:$E$23,4,FALSE)),""))))</f>
        <v/>
      </c>
      <c r="J15" s="45" t="str">
        <f>IF('Test Standard'!I14="","",IF($B$10="TL",(VLOOKUP(J$9,Test_Fiyatları!$B$3:$E$23,2,FALSE)),IF($B$10="USD",(VLOOKUP(J$9,Test_Fiyatları!$B$3:$E$23,3,FALSE)),IF($B$10="EURO",(VLOOKUP(J$9,Test_Fiyatları!$B$3:$E$23,4,FALSE)),""))))</f>
        <v/>
      </c>
      <c r="K15" s="45" t="str">
        <f>IF('Test Standard'!J14="","",IF($B$10="TL",(VLOOKUP(K$9,Test_Fiyatları!$B$3:$E$23,2,FALSE)),IF($B$10="USD",(VLOOKUP(K$9,Test_Fiyatları!$B$3:$E$23,3,FALSE)),IF($B$10="EURO",(VLOOKUP(K$9,Test_Fiyatları!$B$3:$E$23,4,FALSE)),""))))</f>
        <v/>
      </c>
      <c r="L15" s="45" t="str">
        <f>IF('Test Standard'!K14="","",IF($B$10="TL",(VLOOKUP(L$9,Test_Fiyatları!$B$3:$E$23,2,FALSE)),IF($B$10="USD",(VLOOKUP(L$9,Test_Fiyatları!$B$3:$E$23,3,FALSE)),IF($B$10="EURO",(VLOOKUP(L$9,Test_Fiyatları!$B$3:$E$23,4,FALSE)),""))))</f>
        <v/>
      </c>
      <c r="M15" s="45" t="str">
        <f>IF('Test Standard'!L14="","",IF($B$10="TL",(VLOOKUP(M$9,Test_Fiyatları!$B$3:$E$23,2,FALSE)),IF($B$10="USD",(VLOOKUP(M$9,Test_Fiyatları!$B$3:$E$23,3,FALSE)),IF($B$10="EURO",(VLOOKUP(M$9,Test_Fiyatları!$B$3:$E$23,4,FALSE)),""))))</f>
        <v/>
      </c>
      <c r="N15" s="45" t="str">
        <f>IF('Test Standard'!M14="","",IF($B$10="TL",(VLOOKUP(N$9,Test_Fiyatları!$B$3:$E$23,2,FALSE)),IF($B$10="USD",(VLOOKUP(N$9,Test_Fiyatları!$B$3:$E$23,3,FALSE)),IF($B$10="EURO",(VLOOKUP(N$9,Test_Fiyatları!$B$3:$E$23,4,FALSE)),""))))</f>
        <v/>
      </c>
      <c r="O15" s="46" t="e">
        <f t="shared" si="0"/>
        <v>#REF!</v>
      </c>
      <c r="P15" s="168"/>
    </row>
    <row r="16" spans="1:16" ht="25" customHeight="1" x14ac:dyDescent="0.3">
      <c r="A16" s="44">
        <f>IF('Test Standard'!A15="","",'Test Standard'!A15)</f>
        <v>0</v>
      </c>
      <c r="B16" s="45" t="str">
        <f>IF('Test Standard'!B15="","",IF($B$10="TL",(VLOOKUP(B$9,Test_Fiyatları!$B$3:$E$23,2,FALSE)),IF($B$10="USD",(VLOOKUP(B$9,Test_Fiyatları!$B$3:$E$23,3,FALSE)),IF($B$10="EURO",(VLOOKUP(B$9,Test_Fiyatları!$B$3:$E$23,4,FALSE)),""))))</f>
        <v/>
      </c>
      <c r="C16" s="45" t="str">
        <f>IF('Test Standard'!C15="","",IF($B$10="TL",(VLOOKUP(C$9,Test_Fiyatları!$B$3:$E$23,2,FALSE)),IF($B$10="USD",(VLOOKUP(C$9,Test_Fiyatları!$B$3:$E$23,3,FALSE)),IF($B$10="EURO",(VLOOKUP(C$9,Test_Fiyatları!$B$3:$E$23,4,FALSE)),""))))</f>
        <v/>
      </c>
      <c r="D16" s="45" t="str">
        <f>IF('Test Standard'!D15="","",IF($B$10="TL",(VLOOKUP(D$9,Test_Fiyatları!$B$3:$E$23,2,FALSE)),IF($B$10="USD",(VLOOKUP(D$9,Test_Fiyatları!$B$3:$E$23,3,FALSE)),IF($B$10="EURO",(VLOOKUP(D$9,Test_Fiyatları!$B$3:$E$23,4,FALSE)),""))))</f>
        <v/>
      </c>
      <c r="E16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6" s="45" t="str">
        <f>IF('Test Standard'!E15="","",IF($B$10="TL",(VLOOKUP(F$9,Test_Fiyatları!$B$3:$E$23,2,FALSE)),IF($B$10="USD",(VLOOKUP(F$9,Test_Fiyatları!$B$3:$E$23,3,FALSE)),IF($B$10="EURO",(VLOOKUP(F$9,Test_Fiyatları!$B$3:$E$23,4,FALSE)),""))))</f>
        <v/>
      </c>
      <c r="G16" s="45" t="str">
        <f>IF('Test Standard'!F15="","",IF($B$10="TL",(VLOOKUP(G$9,Test_Fiyatları!$B$3:$E$23,2,FALSE)),IF($B$10="USD",(VLOOKUP(G$9,Test_Fiyatları!$B$3:$E$23,3,FALSE)),IF($B$10="EURO",(VLOOKUP(G$9,Test_Fiyatları!$B$3:$E$23,4,FALSE)),""))))</f>
        <v/>
      </c>
      <c r="H16" s="45" t="str">
        <f>IF('Test Standard'!G15="","",IF($B$10="TL",(VLOOKUP(H$9,Test_Fiyatları!$B$3:$E$23,2,FALSE)),IF($B$10="USD",(VLOOKUP(H$9,Test_Fiyatları!$B$3:$E$23,3,FALSE)),IF($B$10="EURO",(VLOOKUP(H$9,Test_Fiyatları!$B$3:$E$23,4,FALSE)),""))))</f>
        <v/>
      </c>
      <c r="I16" s="45" t="str">
        <f>IF('Test Standard'!H15="","",IF($B$10="TL",(VLOOKUP(I$9,Test_Fiyatları!$B$3:$E$23,2,FALSE)),IF($B$10="USD",(VLOOKUP(I$9,Test_Fiyatları!$B$3:$E$23,3,FALSE)),IF($B$10="EURO",(VLOOKUP(I$9,Test_Fiyatları!$B$3:$E$23,4,FALSE)),""))))</f>
        <v/>
      </c>
      <c r="J16" s="45" t="str">
        <f>IF('Test Standard'!I15="","",IF($B$10="TL",(VLOOKUP(J$9,Test_Fiyatları!$B$3:$E$23,2,FALSE)),IF($B$10="USD",(VLOOKUP(J$9,Test_Fiyatları!$B$3:$E$23,3,FALSE)),IF($B$10="EURO",(VLOOKUP(J$9,Test_Fiyatları!$B$3:$E$23,4,FALSE)),""))))</f>
        <v/>
      </c>
      <c r="K16" s="45" t="str">
        <f>IF('Test Standard'!J15="","",IF($B$10="TL",(VLOOKUP(K$9,Test_Fiyatları!$B$3:$E$23,2,FALSE)),IF($B$10="USD",(VLOOKUP(K$9,Test_Fiyatları!$B$3:$E$23,3,FALSE)),IF($B$10="EURO",(VLOOKUP(K$9,Test_Fiyatları!$B$3:$E$23,4,FALSE)),""))))</f>
        <v/>
      </c>
      <c r="L16" s="45" t="str">
        <f>IF('Test Standard'!K15="","",IF($B$10="TL",(VLOOKUP(L$9,Test_Fiyatları!$B$3:$E$23,2,FALSE)),IF($B$10="USD",(VLOOKUP(L$9,Test_Fiyatları!$B$3:$E$23,3,FALSE)),IF($B$10="EURO",(VLOOKUP(L$9,Test_Fiyatları!$B$3:$E$23,4,FALSE)),""))))</f>
        <v/>
      </c>
      <c r="M16" s="45" t="str">
        <f>IF('Test Standard'!L15="","",IF($B$10="TL",(VLOOKUP(M$9,Test_Fiyatları!$B$3:$E$23,2,FALSE)),IF($B$10="USD",(VLOOKUP(M$9,Test_Fiyatları!$B$3:$E$23,3,FALSE)),IF($B$10="EURO",(VLOOKUP(M$9,Test_Fiyatları!$B$3:$E$23,4,FALSE)),""))))</f>
        <v/>
      </c>
      <c r="N16" s="45" t="str">
        <f>IF('Test Standard'!M15="","",IF($B$10="TL",(VLOOKUP(N$9,Test_Fiyatları!$B$3:$E$23,2,FALSE)),IF($B$10="USD",(VLOOKUP(N$9,Test_Fiyatları!$B$3:$E$23,3,FALSE)),IF($B$10="EURO",(VLOOKUP(N$9,Test_Fiyatları!$B$3:$E$23,4,FALSE)),""))))</f>
        <v/>
      </c>
      <c r="O16" s="46" t="e">
        <f t="shared" si="0"/>
        <v>#REF!</v>
      </c>
      <c r="P16" s="168"/>
    </row>
    <row r="17" spans="1:16" ht="25" customHeight="1" x14ac:dyDescent="0.3">
      <c r="A17" s="44">
        <f>IF('Test Standard'!A16="","",'Test Standard'!A16)</f>
        <v>0</v>
      </c>
      <c r="B17" s="45" t="str">
        <f>IF('Test Standard'!B16="","",IF($B$10="TL",(VLOOKUP(B$9,Test_Fiyatları!$B$3:$E$23,2,FALSE)),IF($B$10="USD",(VLOOKUP(B$9,Test_Fiyatları!$B$3:$E$23,3,FALSE)),IF($B$10="EURO",(VLOOKUP(B$9,Test_Fiyatları!$B$3:$E$23,4,FALSE)),""))))</f>
        <v/>
      </c>
      <c r="C17" s="45" t="str">
        <f>IF('Test Standard'!C16="","",IF($B$10="TL",(VLOOKUP(C$9,Test_Fiyatları!$B$3:$E$23,2,FALSE)),IF($B$10="USD",(VLOOKUP(C$9,Test_Fiyatları!$B$3:$E$23,3,FALSE)),IF($B$10="EURO",(VLOOKUP(C$9,Test_Fiyatları!$B$3:$E$23,4,FALSE)),""))))</f>
        <v/>
      </c>
      <c r="D17" s="45" t="str">
        <f>IF('Test Standard'!D16="","",IF($B$10="TL",(VLOOKUP(D$9,Test_Fiyatları!$B$3:$E$23,2,FALSE)),IF($B$10="USD",(VLOOKUP(D$9,Test_Fiyatları!$B$3:$E$23,3,FALSE)),IF($B$10="EURO",(VLOOKUP(D$9,Test_Fiyatları!$B$3:$E$23,4,FALSE)),""))))</f>
        <v/>
      </c>
      <c r="E17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7" s="45" t="str">
        <f>IF('Test Standard'!E16="","",IF($B$10="TL",(VLOOKUP(F$9,Test_Fiyatları!$B$3:$E$23,2,FALSE)),IF($B$10="USD",(VLOOKUP(F$9,Test_Fiyatları!$B$3:$E$23,3,FALSE)),IF($B$10="EURO",(VLOOKUP(F$9,Test_Fiyatları!$B$3:$E$23,4,FALSE)),""))))</f>
        <v/>
      </c>
      <c r="G17" s="45" t="str">
        <f>IF('Test Standard'!F16="","",IF($B$10="TL",(VLOOKUP(G$9,Test_Fiyatları!$B$3:$E$23,2,FALSE)),IF($B$10="USD",(VLOOKUP(G$9,Test_Fiyatları!$B$3:$E$23,3,FALSE)),IF($B$10="EURO",(VLOOKUP(G$9,Test_Fiyatları!$B$3:$E$23,4,FALSE)),""))))</f>
        <v/>
      </c>
      <c r="H17" s="45" t="str">
        <f>IF('Test Standard'!G16="","",IF($B$10="TL",(VLOOKUP(H$9,Test_Fiyatları!$B$3:$E$23,2,FALSE)),IF($B$10="USD",(VLOOKUP(H$9,Test_Fiyatları!$B$3:$E$23,3,FALSE)),IF($B$10="EURO",(VLOOKUP(H$9,Test_Fiyatları!$B$3:$E$23,4,FALSE)),""))))</f>
        <v/>
      </c>
      <c r="I17" s="45" t="str">
        <f>IF('Test Standard'!H16="","",IF($B$10="TL",(VLOOKUP(I$9,Test_Fiyatları!$B$3:$E$23,2,FALSE)),IF($B$10="USD",(VLOOKUP(I$9,Test_Fiyatları!$B$3:$E$23,3,FALSE)),IF($B$10="EURO",(VLOOKUP(I$9,Test_Fiyatları!$B$3:$E$23,4,FALSE)),""))))</f>
        <v/>
      </c>
      <c r="J17" s="45" t="str">
        <f>IF('Test Standard'!I16="","",IF($B$10="TL",(VLOOKUP(J$9,Test_Fiyatları!$B$3:$E$23,2,FALSE)),IF($B$10="USD",(VLOOKUP(J$9,Test_Fiyatları!$B$3:$E$23,3,FALSE)),IF($B$10="EURO",(VLOOKUP(J$9,Test_Fiyatları!$B$3:$E$23,4,FALSE)),""))))</f>
        <v/>
      </c>
      <c r="K17" s="45" t="str">
        <f>IF('Test Standard'!J16="","",IF($B$10="TL",(VLOOKUP(K$9,Test_Fiyatları!$B$3:$E$23,2,FALSE)),IF($B$10="USD",(VLOOKUP(K$9,Test_Fiyatları!$B$3:$E$23,3,FALSE)),IF($B$10="EURO",(VLOOKUP(K$9,Test_Fiyatları!$B$3:$E$23,4,FALSE)),""))))</f>
        <v/>
      </c>
      <c r="L17" s="45" t="str">
        <f>IF('Test Standard'!K16="","",IF($B$10="TL",(VLOOKUP(L$9,Test_Fiyatları!$B$3:$E$23,2,FALSE)),IF($B$10="USD",(VLOOKUP(L$9,Test_Fiyatları!$B$3:$E$23,3,FALSE)),IF($B$10="EURO",(VLOOKUP(L$9,Test_Fiyatları!$B$3:$E$23,4,FALSE)),""))))</f>
        <v/>
      </c>
      <c r="M17" s="45" t="str">
        <f>IF('Test Standard'!L16="","",IF($B$10="TL",(VLOOKUP(M$9,Test_Fiyatları!$B$3:$E$23,2,FALSE)),IF($B$10="USD",(VLOOKUP(M$9,Test_Fiyatları!$B$3:$E$23,3,FALSE)),IF($B$10="EURO",(VLOOKUP(M$9,Test_Fiyatları!$B$3:$E$23,4,FALSE)),""))))</f>
        <v/>
      </c>
      <c r="N17" s="45" t="str">
        <f>IF('Test Standard'!M16="","",IF($B$10="TL",(VLOOKUP(N$9,Test_Fiyatları!$B$3:$E$23,2,FALSE)),IF($B$10="USD",(VLOOKUP(N$9,Test_Fiyatları!$B$3:$E$23,3,FALSE)),IF($B$10="EURO",(VLOOKUP(N$9,Test_Fiyatları!$B$3:$E$23,4,FALSE)),""))))</f>
        <v/>
      </c>
      <c r="O17" s="46" t="e">
        <f t="shared" si="0"/>
        <v>#REF!</v>
      </c>
      <c r="P17" s="168"/>
    </row>
    <row r="18" spans="1:16" ht="25" customHeight="1" x14ac:dyDescent="0.3">
      <c r="A18" s="44">
        <f>IF('Test Standard'!A17="","",'Test Standard'!A17)</f>
        <v>0</v>
      </c>
      <c r="B18" s="45" t="str">
        <f>IF('Test Standard'!B17="","",IF($B$10="TL",(VLOOKUP(B$9,Test_Fiyatları!$B$3:$E$23,2,FALSE)),IF($B$10="USD",(VLOOKUP(B$9,Test_Fiyatları!$B$3:$E$23,3,FALSE)),IF($B$10="EURO",(VLOOKUP(B$9,Test_Fiyatları!$B$3:$E$23,4,FALSE)),""))))</f>
        <v/>
      </c>
      <c r="C18" s="45" t="str">
        <f>IF('Test Standard'!C17="","",IF($B$10="TL",(VLOOKUP(C$9,Test_Fiyatları!$B$3:$E$23,2,FALSE)),IF($B$10="USD",(VLOOKUP(C$9,Test_Fiyatları!$B$3:$E$23,3,FALSE)),IF($B$10="EURO",(VLOOKUP(C$9,Test_Fiyatları!$B$3:$E$23,4,FALSE)),""))))</f>
        <v/>
      </c>
      <c r="D18" s="45" t="str">
        <f>IF('Test Standard'!D17="","",IF($B$10="TL",(VLOOKUP(D$9,Test_Fiyatları!$B$3:$E$23,2,FALSE)),IF($B$10="USD",(VLOOKUP(D$9,Test_Fiyatları!$B$3:$E$23,3,FALSE)),IF($B$10="EURO",(VLOOKUP(D$9,Test_Fiyatları!$B$3:$E$23,4,FALSE)),""))))</f>
        <v/>
      </c>
      <c r="E18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8" s="45" t="str">
        <f>IF('Test Standard'!E17="","",IF($B$10="TL",(VLOOKUP(F$9,Test_Fiyatları!$B$3:$E$23,2,FALSE)),IF($B$10="USD",(VLOOKUP(F$9,Test_Fiyatları!$B$3:$E$23,3,FALSE)),IF($B$10="EURO",(VLOOKUP(F$9,Test_Fiyatları!$B$3:$E$23,4,FALSE)),""))))</f>
        <v/>
      </c>
      <c r="G18" s="45" t="str">
        <f>IF('Test Standard'!F17="","",IF($B$10="TL",(VLOOKUP(G$9,Test_Fiyatları!$B$3:$E$23,2,FALSE)),IF($B$10="USD",(VLOOKUP(G$9,Test_Fiyatları!$B$3:$E$23,3,FALSE)),IF($B$10="EURO",(VLOOKUP(G$9,Test_Fiyatları!$B$3:$E$23,4,FALSE)),""))))</f>
        <v/>
      </c>
      <c r="H18" s="45" t="str">
        <f>IF('Test Standard'!G17="","",IF($B$10="TL",(VLOOKUP(H$9,Test_Fiyatları!$B$3:$E$23,2,FALSE)),IF($B$10="USD",(VLOOKUP(H$9,Test_Fiyatları!$B$3:$E$23,3,FALSE)),IF($B$10="EURO",(VLOOKUP(H$9,Test_Fiyatları!$B$3:$E$23,4,FALSE)),""))))</f>
        <v/>
      </c>
      <c r="I18" s="45" t="str">
        <f>IF('Test Standard'!H17="","",IF($B$10="TL",(VLOOKUP(I$9,Test_Fiyatları!$B$3:$E$23,2,FALSE)),IF($B$10="USD",(VLOOKUP(I$9,Test_Fiyatları!$B$3:$E$23,3,FALSE)),IF($B$10="EURO",(VLOOKUP(I$9,Test_Fiyatları!$B$3:$E$23,4,FALSE)),""))))</f>
        <v/>
      </c>
      <c r="J18" s="45" t="str">
        <f>IF('Test Standard'!I17="","",IF($B$10="TL",(VLOOKUP(J$9,Test_Fiyatları!$B$3:$E$23,2,FALSE)),IF($B$10="USD",(VLOOKUP(J$9,Test_Fiyatları!$B$3:$E$23,3,FALSE)),IF($B$10="EURO",(VLOOKUP(J$9,Test_Fiyatları!$B$3:$E$23,4,FALSE)),""))))</f>
        <v/>
      </c>
      <c r="K18" s="45" t="str">
        <f>IF('Test Standard'!J17="","",IF($B$10="TL",(VLOOKUP(K$9,Test_Fiyatları!$B$3:$E$23,2,FALSE)),IF($B$10="USD",(VLOOKUP(K$9,Test_Fiyatları!$B$3:$E$23,3,FALSE)),IF($B$10="EURO",(VLOOKUP(K$9,Test_Fiyatları!$B$3:$E$23,4,FALSE)),""))))</f>
        <v/>
      </c>
      <c r="L18" s="45" t="str">
        <f>IF('Test Standard'!K17="","",IF($B$10="TL",(VLOOKUP(L$9,Test_Fiyatları!$B$3:$E$23,2,FALSE)),IF($B$10="USD",(VLOOKUP(L$9,Test_Fiyatları!$B$3:$E$23,3,FALSE)),IF($B$10="EURO",(VLOOKUP(L$9,Test_Fiyatları!$B$3:$E$23,4,FALSE)),""))))</f>
        <v/>
      </c>
      <c r="M18" s="45" t="str">
        <f>IF('Test Standard'!L17="","",IF($B$10="TL",(VLOOKUP(M$9,Test_Fiyatları!$B$3:$E$23,2,FALSE)),IF($B$10="USD",(VLOOKUP(M$9,Test_Fiyatları!$B$3:$E$23,3,FALSE)),IF($B$10="EURO",(VLOOKUP(M$9,Test_Fiyatları!$B$3:$E$23,4,FALSE)),""))))</f>
        <v/>
      </c>
      <c r="N18" s="45" t="str">
        <f>IF('Test Standard'!M17="","",IF($B$10="TL",(VLOOKUP(N$9,Test_Fiyatları!$B$3:$E$23,2,FALSE)),IF($B$10="USD",(VLOOKUP(N$9,Test_Fiyatları!$B$3:$E$23,3,FALSE)),IF($B$10="EURO",(VLOOKUP(N$9,Test_Fiyatları!$B$3:$E$23,4,FALSE)),""))))</f>
        <v/>
      </c>
      <c r="O18" s="46" t="e">
        <f t="shared" si="0"/>
        <v>#REF!</v>
      </c>
      <c r="P18" s="168"/>
    </row>
    <row r="19" spans="1:16" ht="25" customHeight="1" x14ac:dyDescent="0.3">
      <c r="A19" s="44">
        <f>IF('Test Standard'!A18="","",'Test Standard'!A18)</f>
        <v>0</v>
      </c>
      <c r="B19" s="45" t="str">
        <f>IF('Test Standard'!B18="","",IF($B$10="TL",(VLOOKUP(B$9,Test_Fiyatları!$B$3:$E$23,2,FALSE)),IF($B$10="USD",(VLOOKUP(B$9,Test_Fiyatları!$B$3:$E$23,3,FALSE)),IF($B$10="EURO",(VLOOKUP(B$9,Test_Fiyatları!$B$3:$E$23,4,FALSE)),""))))</f>
        <v/>
      </c>
      <c r="C19" s="45" t="str">
        <f>IF('Test Standard'!C18="","",IF($B$10="TL",(VLOOKUP(C$9,Test_Fiyatları!$B$3:$E$23,2,FALSE)),IF($B$10="USD",(VLOOKUP(C$9,Test_Fiyatları!$B$3:$E$23,3,FALSE)),IF($B$10="EURO",(VLOOKUP(C$9,Test_Fiyatları!$B$3:$E$23,4,FALSE)),""))))</f>
        <v/>
      </c>
      <c r="D19" s="45" t="str">
        <f>IF('Test Standard'!D18="","",IF($B$10="TL",(VLOOKUP(D$9,Test_Fiyatları!$B$3:$E$23,2,FALSE)),IF($B$10="USD",(VLOOKUP(D$9,Test_Fiyatları!$B$3:$E$23,3,FALSE)),IF($B$10="EURO",(VLOOKUP(D$9,Test_Fiyatları!$B$3:$E$23,4,FALSE)),""))))</f>
        <v/>
      </c>
      <c r="E19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19" s="45" t="str">
        <f>IF('Test Standard'!E18="","",IF($B$10="TL",(VLOOKUP(F$9,Test_Fiyatları!$B$3:$E$23,2,FALSE)),IF($B$10="USD",(VLOOKUP(F$9,Test_Fiyatları!$B$3:$E$23,3,FALSE)),IF($B$10="EURO",(VLOOKUP(F$9,Test_Fiyatları!$B$3:$E$23,4,FALSE)),""))))</f>
        <v/>
      </c>
      <c r="G19" s="45" t="str">
        <f>IF('Test Standard'!F18="","",IF($B$10="TL",(VLOOKUP(G$9,Test_Fiyatları!$B$3:$E$23,2,FALSE)),IF($B$10="USD",(VLOOKUP(G$9,Test_Fiyatları!$B$3:$E$23,3,FALSE)),IF($B$10="EURO",(VLOOKUP(G$9,Test_Fiyatları!$B$3:$E$23,4,FALSE)),""))))</f>
        <v/>
      </c>
      <c r="H19" s="45" t="str">
        <f>IF('Test Standard'!G18="","",IF($B$10="TL",(VLOOKUP(H$9,Test_Fiyatları!$B$3:$E$23,2,FALSE)),IF($B$10="USD",(VLOOKUP(H$9,Test_Fiyatları!$B$3:$E$23,3,FALSE)),IF($B$10="EURO",(VLOOKUP(H$9,Test_Fiyatları!$B$3:$E$23,4,FALSE)),""))))</f>
        <v/>
      </c>
      <c r="I19" s="45" t="str">
        <f>IF('Test Standard'!H18="","",IF($B$10="TL",(VLOOKUP(I$9,Test_Fiyatları!$B$3:$E$23,2,FALSE)),IF($B$10="USD",(VLOOKUP(I$9,Test_Fiyatları!$B$3:$E$23,3,FALSE)),IF($B$10="EURO",(VLOOKUP(I$9,Test_Fiyatları!$B$3:$E$23,4,FALSE)),""))))</f>
        <v/>
      </c>
      <c r="J19" s="45" t="str">
        <f>IF('Test Standard'!I18="","",IF($B$10="TL",(VLOOKUP(J$9,Test_Fiyatları!$B$3:$E$23,2,FALSE)),IF($B$10="USD",(VLOOKUP(J$9,Test_Fiyatları!$B$3:$E$23,3,FALSE)),IF($B$10="EURO",(VLOOKUP(J$9,Test_Fiyatları!$B$3:$E$23,4,FALSE)),""))))</f>
        <v/>
      </c>
      <c r="K19" s="45" t="str">
        <f>IF('Test Standard'!J18="","",IF($B$10="TL",(VLOOKUP(K$9,Test_Fiyatları!$B$3:$E$23,2,FALSE)),IF($B$10="USD",(VLOOKUP(K$9,Test_Fiyatları!$B$3:$E$23,3,FALSE)),IF($B$10="EURO",(VLOOKUP(K$9,Test_Fiyatları!$B$3:$E$23,4,FALSE)),""))))</f>
        <v/>
      </c>
      <c r="L19" s="45" t="str">
        <f>IF('Test Standard'!K18="","",IF($B$10="TL",(VLOOKUP(L$9,Test_Fiyatları!$B$3:$E$23,2,FALSE)),IF($B$10="USD",(VLOOKUP(L$9,Test_Fiyatları!$B$3:$E$23,3,FALSE)),IF($B$10="EURO",(VLOOKUP(L$9,Test_Fiyatları!$B$3:$E$23,4,FALSE)),""))))</f>
        <v/>
      </c>
      <c r="M19" s="45" t="str">
        <f>IF('Test Standard'!L18="","",IF($B$10="TL",(VLOOKUP(M$9,Test_Fiyatları!$B$3:$E$23,2,FALSE)),IF($B$10="USD",(VLOOKUP(M$9,Test_Fiyatları!$B$3:$E$23,3,FALSE)),IF($B$10="EURO",(VLOOKUP(M$9,Test_Fiyatları!$B$3:$E$23,4,FALSE)),""))))</f>
        <v/>
      </c>
      <c r="N19" s="45" t="str">
        <f>IF('Test Standard'!M18="","",IF($B$10="TL",(VLOOKUP(N$9,Test_Fiyatları!$B$3:$E$23,2,FALSE)),IF($B$10="USD",(VLOOKUP(N$9,Test_Fiyatları!$B$3:$E$23,3,FALSE)),IF($B$10="EURO",(VLOOKUP(N$9,Test_Fiyatları!$B$3:$E$23,4,FALSE)),""))))</f>
        <v/>
      </c>
      <c r="O19" s="46" t="e">
        <f t="shared" si="0"/>
        <v>#REF!</v>
      </c>
      <c r="P19" s="168"/>
    </row>
    <row r="20" spans="1:16" ht="25" customHeight="1" x14ac:dyDescent="0.3">
      <c r="A20" s="44">
        <f>IF('Test Standard'!A19="","",'Test Standard'!A19)</f>
        <v>0</v>
      </c>
      <c r="B20" s="45" t="str">
        <f>IF('Test Standard'!B19="","",IF($B$10="TL",(VLOOKUP(B$9,Test_Fiyatları!$B$3:$E$23,2,FALSE)),IF($B$10="USD",(VLOOKUP(B$9,Test_Fiyatları!$B$3:$E$23,3,FALSE)),IF($B$10="EURO",(VLOOKUP(B$9,Test_Fiyatları!$B$3:$E$23,4,FALSE)),""))))</f>
        <v/>
      </c>
      <c r="C20" s="45" t="str">
        <f>IF('Test Standard'!C19="","",IF($B$10="TL",(VLOOKUP(C$9,Test_Fiyatları!$B$3:$E$23,2,FALSE)),IF($B$10="USD",(VLOOKUP(C$9,Test_Fiyatları!$B$3:$E$23,3,FALSE)),IF($B$10="EURO",(VLOOKUP(C$9,Test_Fiyatları!$B$3:$E$23,4,FALSE)),""))))</f>
        <v/>
      </c>
      <c r="D20" s="45" t="str">
        <f>IF('Test Standard'!D19="","",IF($B$10="TL",(VLOOKUP(D$9,Test_Fiyatları!$B$3:$E$23,2,FALSE)),IF($B$10="USD",(VLOOKUP(D$9,Test_Fiyatları!$B$3:$E$23,3,FALSE)),IF($B$10="EURO",(VLOOKUP(D$9,Test_Fiyatları!$B$3:$E$23,4,FALSE)),""))))</f>
        <v/>
      </c>
      <c r="E20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0" s="45" t="str">
        <f>IF('Test Standard'!E19="","",IF($B$10="TL",(VLOOKUP(F$9,Test_Fiyatları!$B$3:$E$23,2,FALSE)),IF($B$10="USD",(VLOOKUP(F$9,Test_Fiyatları!$B$3:$E$23,3,FALSE)),IF($B$10="EURO",(VLOOKUP(F$9,Test_Fiyatları!$B$3:$E$23,4,FALSE)),""))))</f>
        <v/>
      </c>
      <c r="G20" s="45" t="str">
        <f>IF('Test Standard'!F19="","",IF($B$10="TL",(VLOOKUP(G$9,Test_Fiyatları!$B$3:$E$23,2,FALSE)),IF($B$10="USD",(VLOOKUP(G$9,Test_Fiyatları!$B$3:$E$23,3,FALSE)),IF($B$10="EURO",(VLOOKUP(G$9,Test_Fiyatları!$B$3:$E$23,4,FALSE)),""))))</f>
        <v/>
      </c>
      <c r="H20" s="45" t="str">
        <f>IF('Test Standard'!G19="","",IF($B$10="TL",(VLOOKUP(H$9,Test_Fiyatları!$B$3:$E$23,2,FALSE)),IF($B$10="USD",(VLOOKUP(H$9,Test_Fiyatları!$B$3:$E$23,3,FALSE)),IF($B$10="EURO",(VLOOKUP(H$9,Test_Fiyatları!$B$3:$E$23,4,FALSE)),""))))</f>
        <v/>
      </c>
      <c r="I20" s="45" t="str">
        <f>IF('Test Standard'!H19="","",IF($B$10="TL",(VLOOKUP(I$9,Test_Fiyatları!$B$3:$E$23,2,FALSE)),IF($B$10="USD",(VLOOKUP(I$9,Test_Fiyatları!$B$3:$E$23,3,FALSE)),IF($B$10="EURO",(VLOOKUP(I$9,Test_Fiyatları!$B$3:$E$23,4,FALSE)),""))))</f>
        <v/>
      </c>
      <c r="J20" s="45" t="str">
        <f>IF('Test Standard'!I19="","",IF($B$10="TL",(VLOOKUP(J$9,Test_Fiyatları!$B$3:$E$23,2,FALSE)),IF($B$10="USD",(VLOOKUP(J$9,Test_Fiyatları!$B$3:$E$23,3,FALSE)),IF($B$10="EURO",(VLOOKUP(J$9,Test_Fiyatları!$B$3:$E$23,4,FALSE)),""))))</f>
        <v/>
      </c>
      <c r="K20" s="45" t="str">
        <f>IF('Test Standard'!J19="","",IF($B$10="TL",(VLOOKUP(K$9,Test_Fiyatları!$B$3:$E$23,2,FALSE)),IF($B$10="USD",(VLOOKUP(K$9,Test_Fiyatları!$B$3:$E$23,3,FALSE)),IF($B$10="EURO",(VLOOKUP(K$9,Test_Fiyatları!$B$3:$E$23,4,FALSE)),""))))</f>
        <v/>
      </c>
      <c r="L20" s="45" t="str">
        <f>IF('Test Standard'!K19="","",IF($B$10="TL",(VLOOKUP(L$9,Test_Fiyatları!$B$3:$E$23,2,FALSE)),IF($B$10="USD",(VLOOKUP(L$9,Test_Fiyatları!$B$3:$E$23,3,FALSE)),IF($B$10="EURO",(VLOOKUP(L$9,Test_Fiyatları!$B$3:$E$23,4,FALSE)),""))))</f>
        <v/>
      </c>
      <c r="M20" s="45" t="str">
        <f>IF('Test Standard'!L19="","",IF($B$10="TL",(VLOOKUP(M$9,Test_Fiyatları!$B$3:$E$23,2,FALSE)),IF($B$10="USD",(VLOOKUP(M$9,Test_Fiyatları!$B$3:$E$23,3,FALSE)),IF($B$10="EURO",(VLOOKUP(M$9,Test_Fiyatları!$B$3:$E$23,4,FALSE)),""))))</f>
        <v/>
      </c>
      <c r="N20" s="45" t="str">
        <f>IF('Test Standard'!M19="","",IF($B$10="TL",(VLOOKUP(N$9,Test_Fiyatları!$B$3:$E$23,2,FALSE)),IF($B$10="USD",(VLOOKUP(N$9,Test_Fiyatları!$B$3:$E$23,3,FALSE)),IF($B$10="EURO",(VLOOKUP(N$9,Test_Fiyatları!$B$3:$E$23,4,FALSE)),""))))</f>
        <v/>
      </c>
      <c r="O20" s="46" t="e">
        <f t="shared" si="0"/>
        <v>#REF!</v>
      </c>
      <c r="P20" s="168"/>
    </row>
    <row r="21" spans="1:16" ht="25" customHeight="1" x14ac:dyDescent="0.3">
      <c r="A21" s="44">
        <f>IF('Test Standard'!A20="","",'Test Standard'!A20)</f>
        <v>0</v>
      </c>
      <c r="B21" s="45" t="str">
        <f>IF('Test Standard'!B20="","",IF($B$10="TL",(VLOOKUP(B$9,Test_Fiyatları!$B$3:$E$23,2,FALSE)),IF($B$10="USD",(VLOOKUP(B$9,Test_Fiyatları!$B$3:$E$23,3,FALSE)),IF($B$10="EURO",(VLOOKUP(B$9,Test_Fiyatları!$B$3:$E$23,4,FALSE)),""))))</f>
        <v/>
      </c>
      <c r="C21" s="45" t="str">
        <f>IF('Test Standard'!C20="","",IF($B$10="TL",(VLOOKUP(C$9,Test_Fiyatları!$B$3:$E$23,2,FALSE)),IF($B$10="USD",(VLOOKUP(C$9,Test_Fiyatları!$B$3:$E$23,3,FALSE)),IF($B$10="EURO",(VLOOKUP(C$9,Test_Fiyatları!$B$3:$E$23,4,FALSE)),""))))</f>
        <v/>
      </c>
      <c r="D21" s="45" t="str">
        <f>IF('Test Standard'!D20="","",IF($B$10="TL",(VLOOKUP(D$9,Test_Fiyatları!$B$3:$E$23,2,FALSE)),IF($B$10="USD",(VLOOKUP(D$9,Test_Fiyatları!$B$3:$E$23,3,FALSE)),IF($B$10="EURO",(VLOOKUP(D$9,Test_Fiyatları!$B$3:$E$23,4,FALSE)),""))))</f>
        <v/>
      </c>
      <c r="E21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1" s="45" t="str">
        <f>IF('Test Standard'!E20="","",IF($B$10="TL",(VLOOKUP(F$9,Test_Fiyatları!$B$3:$E$23,2,FALSE)),IF($B$10="USD",(VLOOKUP(F$9,Test_Fiyatları!$B$3:$E$23,3,FALSE)),IF($B$10="EURO",(VLOOKUP(F$9,Test_Fiyatları!$B$3:$E$23,4,FALSE)),""))))</f>
        <v/>
      </c>
      <c r="G21" s="45" t="str">
        <f>IF('Test Standard'!F20="","",IF($B$10="TL",(VLOOKUP(G$9,Test_Fiyatları!$B$3:$E$23,2,FALSE)),IF($B$10="USD",(VLOOKUP(G$9,Test_Fiyatları!$B$3:$E$23,3,FALSE)),IF($B$10="EURO",(VLOOKUP(G$9,Test_Fiyatları!$B$3:$E$23,4,FALSE)),""))))</f>
        <v/>
      </c>
      <c r="H21" s="45" t="str">
        <f>IF('Test Standard'!G20="","",IF($B$10="TL",(VLOOKUP(H$9,Test_Fiyatları!$B$3:$E$23,2,FALSE)),IF($B$10="USD",(VLOOKUP(H$9,Test_Fiyatları!$B$3:$E$23,3,FALSE)),IF($B$10="EURO",(VLOOKUP(H$9,Test_Fiyatları!$B$3:$E$23,4,FALSE)),""))))</f>
        <v/>
      </c>
      <c r="I21" s="45" t="str">
        <f>IF('Test Standard'!H20="","",IF($B$10="TL",(VLOOKUP(I$9,Test_Fiyatları!$B$3:$E$23,2,FALSE)),IF($B$10="USD",(VLOOKUP(I$9,Test_Fiyatları!$B$3:$E$23,3,FALSE)),IF($B$10="EURO",(VLOOKUP(I$9,Test_Fiyatları!$B$3:$E$23,4,FALSE)),""))))</f>
        <v/>
      </c>
      <c r="J21" s="45" t="str">
        <f>IF('Test Standard'!I20="","",IF($B$10="TL",(VLOOKUP(J$9,Test_Fiyatları!$B$3:$E$23,2,FALSE)),IF($B$10="USD",(VLOOKUP(J$9,Test_Fiyatları!$B$3:$E$23,3,FALSE)),IF($B$10="EURO",(VLOOKUP(J$9,Test_Fiyatları!$B$3:$E$23,4,FALSE)),""))))</f>
        <v/>
      </c>
      <c r="K21" s="45" t="str">
        <f>IF('Test Standard'!J20="","",IF($B$10="TL",(VLOOKUP(K$9,Test_Fiyatları!$B$3:$E$23,2,FALSE)),IF($B$10="USD",(VLOOKUP(K$9,Test_Fiyatları!$B$3:$E$23,3,FALSE)),IF($B$10="EURO",(VLOOKUP(K$9,Test_Fiyatları!$B$3:$E$23,4,FALSE)),""))))</f>
        <v/>
      </c>
      <c r="L21" s="45" t="str">
        <f>IF('Test Standard'!K20="","",IF($B$10="TL",(VLOOKUP(L$9,Test_Fiyatları!$B$3:$E$23,2,FALSE)),IF($B$10="USD",(VLOOKUP(L$9,Test_Fiyatları!$B$3:$E$23,3,FALSE)),IF($B$10="EURO",(VLOOKUP(L$9,Test_Fiyatları!$B$3:$E$23,4,FALSE)),""))))</f>
        <v/>
      </c>
      <c r="M21" s="45" t="str">
        <f>IF('Test Standard'!L20="","",IF($B$10="TL",(VLOOKUP(M$9,Test_Fiyatları!$B$3:$E$23,2,FALSE)),IF($B$10="USD",(VLOOKUP(M$9,Test_Fiyatları!$B$3:$E$23,3,FALSE)),IF($B$10="EURO",(VLOOKUP(M$9,Test_Fiyatları!$B$3:$E$23,4,FALSE)),""))))</f>
        <v/>
      </c>
      <c r="N21" s="45" t="str">
        <f>IF('Test Standard'!M20="","",IF($B$10="TL",(VLOOKUP(N$9,Test_Fiyatları!$B$3:$E$23,2,FALSE)),IF($B$10="USD",(VLOOKUP(N$9,Test_Fiyatları!$B$3:$E$23,3,FALSE)),IF($B$10="EURO",(VLOOKUP(N$9,Test_Fiyatları!$B$3:$E$23,4,FALSE)),""))))</f>
        <v/>
      </c>
      <c r="O21" s="46" t="e">
        <f t="shared" si="0"/>
        <v>#REF!</v>
      </c>
      <c r="P21" s="168"/>
    </row>
    <row r="22" spans="1:16" ht="25" customHeight="1" x14ac:dyDescent="0.3">
      <c r="A22" s="44">
        <f>IF('Test Standard'!A21="","",'Test Standard'!A21)</f>
        <v>0</v>
      </c>
      <c r="B22" s="45" t="str">
        <f>IF('Test Standard'!B21="","",IF($B$10="TL",(VLOOKUP(B$9,Test_Fiyatları!$B$3:$E$23,2,FALSE)),IF($B$10="USD",(VLOOKUP(B$9,Test_Fiyatları!$B$3:$E$23,3,FALSE)),IF($B$10="EURO",(VLOOKUP(B$9,Test_Fiyatları!$B$3:$E$23,4,FALSE)),""))))</f>
        <v/>
      </c>
      <c r="C22" s="45" t="str">
        <f>IF('Test Standard'!C21="","",IF($B$10="TL",(VLOOKUP(C$9,Test_Fiyatları!$B$3:$E$23,2,FALSE)),IF($B$10="USD",(VLOOKUP(C$9,Test_Fiyatları!$B$3:$E$23,3,FALSE)),IF($B$10="EURO",(VLOOKUP(C$9,Test_Fiyatları!$B$3:$E$23,4,FALSE)),""))))</f>
        <v/>
      </c>
      <c r="D22" s="45" t="str">
        <f>IF('Test Standard'!D21="","",IF($B$10="TL",(VLOOKUP(D$9,Test_Fiyatları!$B$3:$E$23,2,FALSE)),IF($B$10="USD",(VLOOKUP(D$9,Test_Fiyatları!$B$3:$E$23,3,FALSE)),IF($B$10="EURO",(VLOOKUP(D$9,Test_Fiyatları!$B$3:$E$23,4,FALSE)),""))))</f>
        <v/>
      </c>
      <c r="E22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2" s="45" t="str">
        <f>IF('Test Standard'!E21="","",IF($B$10="TL",(VLOOKUP(F$9,Test_Fiyatları!$B$3:$E$23,2,FALSE)),IF($B$10="USD",(VLOOKUP(F$9,Test_Fiyatları!$B$3:$E$23,3,FALSE)),IF($B$10="EURO",(VLOOKUP(F$9,Test_Fiyatları!$B$3:$E$23,4,FALSE)),""))))</f>
        <v/>
      </c>
      <c r="G22" s="45" t="str">
        <f>IF('Test Standard'!F21="","",IF($B$10="TL",(VLOOKUP(G$9,Test_Fiyatları!$B$3:$E$23,2,FALSE)),IF($B$10="USD",(VLOOKUP(G$9,Test_Fiyatları!$B$3:$E$23,3,FALSE)),IF($B$10="EURO",(VLOOKUP(G$9,Test_Fiyatları!$B$3:$E$23,4,FALSE)),""))))</f>
        <v/>
      </c>
      <c r="H22" s="45" t="str">
        <f>IF('Test Standard'!G21="","",IF($B$10="TL",(VLOOKUP(H$9,Test_Fiyatları!$B$3:$E$23,2,FALSE)),IF($B$10="USD",(VLOOKUP(H$9,Test_Fiyatları!$B$3:$E$23,3,FALSE)),IF($B$10="EURO",(VLOOKUP(H$9,Test_Fiyatları!$B$3:$E$23,4,FALSE)),""))))</f>
        <v/>
      </c>
      <c r="I22" s="45" t="str">
        <f>IF('Test Standard'!H21="","",IF($B$10="TL",(VLOOKUP(I$9,Test_Fiyatları!$B$3:$E$23,2,FALSE)),IF($B$10="USD",(VLOOKUP(I$9,Test_Fiyatları!$B$3:$E$23,3,FALSE)),IF($B$10="EURO",(VLOOKUP(I$9,Test_Fiyatları!$B$3:$E$23,4,FALSE)),""))))</f>
        <v/>
      </c>
      <c r="J22" s="45" t="str">
        <f>IF('Test Standard'!I21="","",IF($B$10="TL",(VLOOKUP(J$9,Test_Fiyatları!$B$3:$E$23,2,FALSE)),IF($B$10="USD",(VLOOKUP(J$9,Test_Fiyatları!$B$3:$E$23,3,FALSE)),IF($B$10="EURO",(VLOOKUP(J$9,Test_Fiyatları!$B$3:$E$23,4,FALSE)),""))))</f>
        <v/>
      </c>
      <c r="K22" s="45" t="str">
        <f>IF('Test Standard'!J21="","",IF($B$10="TL",(VLOOKUP(K$9,Test_Fiyatları!$B$3:$E$23,2,FALSE)),IF($B$10="USD",(VLOOKUP(K$9,Test_Fiyatları!$B$3:$E$23,3,FALSE)),IF($B$10="EURO",(VLOOKUP(K$9,Test_Fiyatları!$B$3:$E$23,4,FALSE)),""))))</f>
        <v/>
      </c>
      <c r="L22" s="45" t="str">
        <f>IF('Test Standard'!K21="","",IF($B$10="TL",(VLOOKUP(L$9,Test_Fiyatları!$B$3:$E$23,2,FALSE)),IF($B$10="USD",(VLOOKUP(L$9,Test_Fiyatları!$B$3:$E$23,3,FALSE)),IF($B$10="EURO",(VLOOKUP(L$9,Test_Fiyatları!$B$3:$E$23,4,FALSE)),""))))</f>
        <v/>
      </c>
      <c r="M22" s="45" t="str">
        <f>IF('Test Standard'!L21="","",IF($B$10="TL",(VLOOKUP(M$9,Test_Fiyatları!$B$3:$E$23,2,FALSE)),IF($B$10="USD",(VLOOKUP(M$9,Test_Fiyatları!$B$3:$E$23,3,FALSE)),IF($B$10="EURO",(VLOOKUP(M$9,Test_Fiyatları!$B$3:$E$23,4,FALSE)),""))))</f>
        <v/>
      </c>
      <c r="N22" s="45" t="str">
        <f>IF('Test Standard'!M21="","",IF($B$10="TL",(VLOOKUP(N$9,Test_Fiyatları!$B$3:$E$23,2,FALSE)),IF($B$10="USD",(VLOOKUP(N$9,Test_Fiyatları!$B$3:$E$23,3,FALSE)),IF($B$10="EURO",(VLOOKUP(N$9,Test_Fiyatları!$B$3:$E$23,4,FALSE)),""))))</f>
        <v/>
      </c>
      <c r="O22" s="46" t="e">
        <f t="shared" si="0"/>
        <v>#REF!</v>
      </c>
      <c r="P22" s="168"/>
    </row>
    <row r="23" spans="1:16" ht="25" customHeight="1" x14ac:dyDescent="0.3">
      <c r="A23" s="44">
        <f>IF('Test Standard'!A22="","",'Test Standard'!A22)</f>
        <v>0</v>
      </c>
      <c r="B23" s="45" t="str">
        <f>IF('Test Standard'!B22="","",IF($B$10="TL",(VLOOKUP(B$9,Test_Fiyatları!$B$3:$E$23,2,FALSE)),IF($B$10="USD",(VLOOKUP(B$9,Test_Fiyatları!$B$3:$E$23,3,FALSE)),IF($B$10="EURO",(VLOOKUP(B$9,Test_Fiyatları!$B$3:$E$23,4,FALSE)),""))))</f>
        <v/>
      </c>
      <c r="C23" s="45" t="str">
        <f>IF('Test Standard'!C22="","",IF($B$10="TL",(VLOOKUP(C$9,Test_Fiyatları!$B$3:$E$23,2,FALSE)),IF($B$10="USD",(VLOOKUP(C$9,Test_Fiyatları!$B$3:$E$23,3,FALSE)),IF($B$10="EURO",(VLOOKUP(C$9,Test_Fiyatları!$B$3:$E$23,4,FALSE)),""))))</f>
        <v/>
      </c>
      <c r="D23" s="45" t="str">
        <f>IF('Test Standard'!D22="","",IF($B$10="TL",(VLOOKUP(D$9,Test_Fiyatları!$B$3:$E$23,2,FALSE)),IF($B$10="USD",(VLOOKUP(D$9,Test_Fiyatları!$B$3:$E$23,3,FALSE)),IF($B$10="EURO",(VLOOKUP(D$9,Test_Fiyatları!$B$3:$E$23,4,FALSE)),""))))</f>
        <v/>
      </c>
      <c r="E23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3" s="45" t="str">
        <f>IF('Test Standard'!E22="","",IF($B$10="TL",(VLOOKUP(F$9,Test_Fiyatları!$B$3:$E$23,2,FALSE)),IF($B$10="USD",(VLOOKUP(F$9,Test_Fiyatları!$B$3:$E$23,3,FALSE)),IF($B$10="EURO",(VLOOKUP(F$9,Test_Fiyatları!$B$3:$E$23,4,FALSE)),""))))</f>
        <v/>
      </c>
      <c r="G23" s="45" t="str">
        <f>IF('Test Standard'!F22="","",IF($B$10="TL",(VLOOKUP(G$9,Test_Fiyatları!$B$3:$E$23,2,FALSE)),IF($B$10="USD",(VLOOKUP(G$9,Test_Fiyatları!$B$3:$E$23,3,FALSE)),IF($B$10="EURO",(VLOOKUP(G$9,Test_Fiyatları!$B$3:$E$23,4,FALSE)),""))))</f>
        <v/>
      </c>
      <c r="H23" s="45" t="str">
        <f>IF('Test Standard'!G22="","",IF($B$10="TL",(VLOOKUP(H$9,Test_Fiyatları!$B$3:$E$23,2,FALSE)),IF($B$10="USD",(VLOOKUP(H$9,Test_Fiyatları!$B$3:$E$23,3,FALSE)),IF($B$10="EURO",(VLOOKUP(H$9,Test_Fiyatları!$B$3:$E$23,4,FALSE)),""))))</f>
        <v/>
      </c>
      <c r="I23" s="45" t="str">
        <f>IF('Test Standard'!H22="","",IF($B$10="TL",(VLOOKUP(I$9,Test_Fiyatları!$B$3:$E$23,2,FALSE)),IF($B$10="USD",(VLOOKUP(I$9,Test_Fiyatları!$B$3:$E$23,3,FALSE)),IF($B$10="EURO",(VLOOKUP(I$9,Test_Fiyatları!$B$3:$E$23,4,FALSE)),""))))</f>
        <v/>
      </c>
      <c r="J23" s="45" t="str">
        <f>IF('Test Standard'!I22="","",IF($B$10="TL",(VLOOKUP(J$9,Test_Fiyatları!$B$3:$E$23,2,FALSE)),IF($B$10="USD",(VLOOKUP(J$9,Test_Fiyatları!$B$3:$E$23,3,FALSE)),IF($B$10="EURO",(VLOOKUP(J$9,Test_Fiyatları!$B$3:$E$23,4,FALSE)),""))))</f>
        <v/>
      </c>
      <c r="K23" s="45" t="str">
        <f>IF('Test Standard'!J22="","",IF($B$10="TL",(VLOOKUP(K$9,Test_Fiyatları!$B$3:$E$23,2,FALSE)),IF($B$10="USD",(VLOOKUP(K$9,Test_Fiyatları!$B$3:$E$23,3,FALSE)),IF($B$10="EURO",(VLOOKUP(K$9,Test_Fiyatları!$B$3:$E$23,4,FALSE)),""))))</f>
        <v/>
      </c>
      <c r="L23" s="45" t="str">
        <f>IF('Test Standard'!K22="","",IF($B$10="TL",(VLOOKUP(L$9,Test_Fiyatları!$B$3:$E$23,2,FALSE)),IF($B$10="USD",(VLOOKUP(L$9,Test_Fiyatları!$B$3:$E$23,3,FALSE)),IF($B$10="EURO",(VLOOKUP(L$9,Test_Fiyatları!$B$3:$E$23,4,FALSE)),""))))</f>
        <v/>
      </c>
      <c r="M23" s="45" t="str">
        <f>IF('Test Standard'!L22="","",IF($B$10="TL",(VLOOKUP(M$9,Test_Fiyatları!$B$3:$E$23,2,FALSE)),IF($B$10="USD",(VLOOKUP(M$9,Test_Fiyatları!$B$3:$E$23,3,FALSE)),IF($B$10="EURO",(VLOOKUP(M$9,Test_Fiyatları!$B$3:$E$23,4,FALSE)),""))))</f>
        <v/>
      </c>
      <c r="N23" s="45" t="str">
        <f>IF('Test Standard'!M22="","",IF($B$10="TL",(VLOOKUP(N$9,Test_Fiyatları!$B$3:$E$23,2,FALSE)),IF($B$10="USD",(VLOOKUP(N$9,Test_Fiyatları!$B$3:$E$23,3,FALSE)),IF($B$10="EURO",(VLOOKUP(N$9,Test_Fiyatları!$B$3:$E$23,4,FALSE)),""))))</f>
        <v/>
      </c>
      <c r="O23" s="46" t="e">
        <f t="shared" si="0"/>
        <v>#REF!</v>
      </c>
      <c r="P23" s="168"/>
    </row>
    <row r="24" spans="1:16" ht="25" customHeight="1" x14ac:dyDescent="0.3">
      <c r="A24" s="44">
        <f>IF('Test Standard'!A23="","",'Test Standard'!A23)</f>
        <v>0</v>
      </c>
      <c r="B24" s="45" t="str">
        <f>IF('Test Standard'!B23="","",IF($B$10="TL",(VLOOKUP(B$9,Test_Fiyatları!$B$3:$E$23,2,FALSE)),IF($B$10="USD",(VLOOKUP(B$9,Test_Fiyatları!$B$3:$E$23,3,FALSE)),IF($B$10="EURO",(VLOOKUP(B$9,Test_Fiyatları!$B$3:$E$23,4,FALSE)),""))))</f>
        <v/>
      </c>
      <c r="C24" s="45" t="str">
        <f>IF('Test Standard'!C23="","",IF($B$10="TL",(VLOOKUP(C$9,Test_Fiyatları!$B$3:$E$23,2,FALSE)),IF($B$10="USD",(VLOOKUP(C$9,Test_Fiyatları!$B$3:$E$23,3,FALSE)),IF($B$10="EURO",(VLOOKUP(C$9,Test_Fiyatları!$B$3:$E$23,4,FALSE)),""))))</f>
        <v/>
      </c>
      <c r="D24" s="45" t="str">
        <f>IF('Test Standard'!D23="","",IF($B$10="TL",(VLOOKUP(D$9,Test_Fiyatları!$B$3:$E$23,2,FALSE)),IF($B$10="USD",(VLOOKUP(D$9,Test_Fiyatları!$B$3:$E$23,3,FALSE)),IF($B$10="EURO",(VLOOKUP(D$9,Test_Fiyatları!$B$3:$E$23,4,FALSE)),""))))</f>
        <v/>
      </c>
      <c r="E24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4" s="45" t="str">
        <f>IF('Test Standard'!E23="","",IF($B$10="TL",(VLOOKUP(F$9,Test_Fiyatları!$B$3:$E$23,2,FALSE)),IF($B$10="USD",(VLOOKUP(F$9,Test_Fiyatları!$B$3:$E$23,3,FALSE)),IF($B$10="EURO",(VLOOKUP(F$9,Test_Fiyatları!$B$3:$E$23,4,FALSE)),""))))</f>
        <v/>
      </c>
      <c r="G24" s="45" t="str">
        <f>IF('Test Standard'!F23="","",IF($B$10="TL",(VLOOKUP(G$9,Test_Fiyatları!$B$3:$E$23,2,FALSE)),IF($B$10="USD",(VLOOKUP(G$9,Test_Fiyatları!$B$3:$E$23,3,FALSE)),IF($B$10="EURO",(VLOOKUP(G$9,Test_Fiyatları!$B$3:$E$23,4,FALSE)),""))))</f>
        <v/>
      </c>
      <c r="H24" s="45" t="str">
        <f>IF('Test Standard'!G23="","",IF($B$10="TL",(VLOOKUP(H$9,Test_Fiyatları!$B$3:$E$23,2,FALSE)),IF($B$10="USD",(VLOOKUP(H$9,Test_Fiyatları!$B$3:$E$23,3,FALSE)),IF($B$10="EURO",(VLOOKUP(H$9,Test_Fiyatları!$B$3:$E$23,4,FALSE)),""))))</f>
        <v/>
      </c>
      <c r="I24" s="45" t="str">
        <f>IF('Test Standard'!H23="","",IF($B$10="TL",(VLOOKUP(I$9,Test_Fiyatları!$B$3:$E$23,2,FALSE)),IF($B$10="USD",(VLOOKUP(I$9,Test_Fiyatları!$B$3:$E$23,3,FALSE)),IF($B$10="EURO",(VLOOKUP(I$9,Test_Fiyatları!$B$3:$E$23,4,FALSE)),""))))</f>
        <v/>
      </c>
      <c r="J24" s="45" t="str">
        <f>IF('Test Standard'!I23="","",IF($B$10="TL",(VLOOKUP(J$9,Test_Fiyatları!$B$3:$E$23,2,FALSE)),IF($B$10="USD",(VLOOKUP(J$9,Test_Fiyatları!$B$3:$E$23,3,FALSE)),IF($B$10="EURO",(VLOOKUP(J$9,Test_Fiyatları!$B$3:$E$23,4,FALSE)),""))))</f>
        <v/>
      </c>
      <c r="K24" s="45" t="str">
        <f>IF('Test Standard'!J23="","",IF($B$10="TL",(VLOOKUP(K$9,Test_Fiyatları!$B$3:$E$23,2,FALSE)),IF($B$10="USD",(VLOOKUP(K$9,Test_Fiyatları!$B$3:$E$23,3,FALSE)),IF($B$10="EURO",(VLOOKUP(K$9,Test_Fiyatları!$B$3:$E$23,4,FALSE)),""))))</f>
        <v/>
      </c>
      <c r="L24" s="45" t="str">
        <f>IF('Test Standard'!K23="","",IF($B$10="TL",(VLOOKUP(L$9,Test_Fiyatları!$B$3:$E$23,2,FALSE)),IF($B$10="USD",(VLOOKUP(L$9,Test_Fiyatları!$B$3:$E$23,3,FALSE)),IF($B$10="EURO",(VLOOKUP(L$9,Test_Fiyatları!$B$3:$E$23,4,FALSE)),""))))</f>
        <v/>
      </c>
      <c r="M24" s="45" t="str">
        <f>IF('Test Standard'!L23="","",IF($B$10="TL",(VLOOKUP(M$9,Test_Fiyatları!$B$3:$E$23,2,FALSE)),IF($B$10="USD",(VLOOKUP(M$9,Test_Fiyatları!$B$3:$E$23,3,FALSE)),IF($B$10="EURO",(VLOOKUP(M$9,Test_Fiyatları!$B$3:$E$23,4,FALSE)),""))))</f>
        <v/>
      </c>
      <c r="N24" s="45" t="str">
        <f>IF('Test Standard'!M23="","",IF($B$10="TL",(VLOOKUP(N$9,Test_Fiyatları!$B$3:$E$23,2,FALSE)),IF($B$10="USD",(VLOOKUP(N$9,Test_Fiyatları!$B$3:$E$23,3,FALSE)),IF($B$10="EURO",(VLOOKUP(N$9,Test_Fiyatları!$B$3:$E$23,4,FALSE)),""))))</f>
        <v/>
      </c>
      <c r="O24" s="46" t="e">
        <f t="shared" si="0"/>
        <v>#REF!</v>
      </c>
      <c r="P24" s="168"/>
    </row>
    <row r="25" spans="1:16" ht="25" customHeight="1" x14ac:dyDescent="0.3">
      <c r="A25" s="44">
        <f>IF('Test Standard'!A24="","",'Test Standard'!A24)</f>
        <v>0</v>
      </c>
      <c r="B25" s="45" t="str">
        <f>IF('Test Standard'!B24="","",IF($B$10="TL",(VLOOKUP(B$9,Test_Fiyatları!$B$3:$E$23,2,FALSE)),IF($B$10="USD",(VLOOKUP(B$9,Test_Fiyatları!$B$3:$E$23,3,FALSE)),IF($B$10="EURO",(VLOOKUP(B$9,Test_Fiyatları!$B$3:$E$23,4,FALSE)),""))))</f>
        <v/>
      </c>
      <c r="C25" s="45" t="str">
        <f>IF('Test Standard'!C24="","",IF($B$10="TL",(VLOOKUP(C$9,Test_Fiyatları!$B$3:$E$23,2,FALSE)),IF($B$10="USD",(VLOOKUP(C$9,Test_Fiyatları!$B$3:$E$23,3,FALSE)),IF($B$10="EURO",(VLOOKUP(C$9,Test_Fiyatları!$B$3:$E$23,4,FALSE)),""))))</f>
        <v/>
      </c>
      <c r="D25" s="45" t="str">
        <f>IF('Test Standard'!D24="","",IF($B$10="TL",(VLOOKUP(D$9,Test_Fiyatları!$B$3:$E$23,2,FALSE)),IF($B$10="USD",(VLOOKUP(D$9,Test_Fiyatları!$B$3:$E$23,3,FALSE)),IF($B$10="EURO",(VLOOKUP(D$9,Test_Fiyatları!$B$3:$E$23,4,FALSE)),""))))</f>
        <v/>
      </c>
      <c r="E25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5" s="45" t="str">
        <f>IF('Test Standard'!E24="","",IF($B$10="TL",(VLOOKUP(F$9,Test_Fiyatları!$B$3:$E$23,2,FALSE)),IF($B$10="USD",(VLOOKUP(F$9,Test_Fiyatları!$B$3:$E$23,3,FALSE)),IF($B$10="EURO",(VLOOKUP(F$9,Test_Fiyatları!$B$3:$E$23,4,FALSE)),""))))</f>
        <v/>
      </c>
      <c r="G25" s="45" t="str">
        <f>IF('Test Standard'!F24="","",IF($B$10="TL",(VLOOKUP(G$9,Test_Fiyatları!$B$3:$E$23,2,FALSE)),IF($B$10="USD",(VLOOKUP(G$9,Test_Fiyatları!$B$3:$E$23,3,FALSE)),IF($B$10="EURO",(VLOOKUP(G$9,Test_Fiyatları!$B$3:$E$23,4,FALSE)),""))))</f>
        <v/>
      </c>
      <c r="H25" s="45" t="str">
        <f>IF('Test Standard'!G24="","",IF($B$10="TL",(VLOOKUP(H$9,Test_Fiyatları!$B$3:$E$23,2,FALSE)),IF($B$10="USD",(VLOOKUP(H$9,Test_Fiyatları!$B$3:$E$23,3,FALSE)),IF($B$10="EURO",(VLOOKUP(H$9,Test_Fiyatları!$B$3:$E$23,4,FALSE)),""))))</f>
        <v/>
      </c>
      <c r="I25" s="45" t="str">
        <f>IF('Test Standard'!H24="","",IF($B$10="TL",(VLOOKUP(I$9,Test_Fiyatları!$B$3:$E$23,2,FALSE)),IF($B$10="USD",(VLOOKUP(I$9,Test_Fiyatları!$B$3:$E$23,3,FALSE)),IF($B$10="EURO",(VLOOKUP(I$9,Test_Fiyatları!$B$3:$E$23,4,FALSE)),""))))</f>
        <v/>
      </c>
      <c r="J25" s="45" t="str">
        <f>IF('Test Standard'!I24="","",IF($B$10="TL",(VLOOKUP(J$9,Test_Fiyatları!$B$3:$E$23,2,FALSE)),IF($B$10="USD",(VLOOKUP(J$9,Test_Fiyatları!$B$3:$E$23,3,FALSE)),IF($B$10="EURO",(VLOOKUP(J$9,Test_Fiyatları!$B$3:$E$23,4,FALSE)),""))))</f>
        <v/>
      </c>
      <c r="K25" s="45" t="str">
        <f>IF('Test Standard'!J24="","",IF($B$10="TL",(VLOOKUP(K$9,Test_Fiyatları!$B$3:$E$23,2,FALSE)),IF($B$10="USD",(VLOOKUP(K$9,Test_Fiyatları!$B$3:$E$23,3,FALSE)),IF($B$10="EURO",(VLOOKUP(K$9,Test_Fiyatları!$B$3:$E$23,4,FALSE)),""))))</f>
        <v/>
      </c>
      <c r="L25" s="45" t="str">
        <f>IF('Test Standard'!K24="","",IF($B$10="TL",(VLOOKUP(L$9,Test_Fiyatları!$B$3:$E$23,2,FALSE)),IF($B$10="USD",(VLOOKUP(L$9,Test_Fiyatları!$B$3:$E$23,3,FALSE)),IF($B$10="EURO",(VLOOKUP(L$9,Test_Fiyatları!$B$3:$E$23,4,FALSE)),""))))</f>
        <v/>
      </c>
      <c r="M25" s="45" t="str">
        <f>IF('Test Standard'!L24="","",IF($B$10="TL",(VLOOKUP(M$9,Test_Fiyatları!$B$3:$E$23,2,FALSE)),IF($B$10="USD",(VLOOKUP(M$9,Test_Fiyatları!$B$3:$E$23,3,FALSE)),IF($B$10="EURO",(VLOOKUP(M$9,Test_Fiyatları!$B$3:$E$23,4,FALSE)),""))))</f>
        <v/>
      </c>
      <c r="N25" s="45" t="str">
        <f>IF('Test Standard'!M24="","",IF($B$10="TL",(VLOOKUP(N$9,Test_Fiyatları!$B$3:$E$23,2,FALSE)),IF($B$10="USD",(VLOOKUP(N$9,Test_Fiyatları!$B$3:$E$23,3,FALSE)),IF($B$10="EURO",(VLOOKUP(N$9,Test_Fiyatları!$B$3:$E$23,4,FALSE)),""))))</f>
        <v/>
      </c>
      <c r="O25" s="46" t="e">
        <f t="shared" si="0"/>
        <v>#REF!</v>
      </c>
      <c r="P25" s="168"/>
    </row>
    <row r="26" spans="1:16" ht="25" customHeight="1" x14ac:dyDescent="0.3">
      <c r="A26" s="44">
        <f>IF('Test Standard'!A25="","",'Test Standard'!A25)</f>
        <v>0</v>
      </c>
      <c r="B26" s="45" t="str">
        <f>IF('Test Standard'!B25="","",IF($B$10="TL",(VLOOKUP(B$9,Test_Fiyatları!$B$3:$E$23,2,FALSE)),IF($B$10="USD",(VLOOKUP(B$9,Test_Fiyatları!$B$3:$E$23,3,FALSE)),IF($B$10="EURO",(VLOOKUP(B$9,Test_Fiyatları!$B$3:$E$23,4,FALSE)),""))))</f>
        <v/>
      </c>
      <c r="C26" s="45" t="str">
        <f>IF('Test Standard'!C25="","",IF($B$10="TL",(VLOOKUP(C$9,Test_Fiyatları!$B$3:$E$23,2,FALSE)),IF($B$10="USD",(VLOOKUP(C$9,Test_Fiyatları!$B$3:$E$23,3,FALSE)),IF($B$10="EURO",(VLOOKUP(C$9,Test_Fiyatları!$B$3:$E$23,4,FALSE)),""))))</f>
        <v/>
      </c>
      <c r="D26" s="45" t="str">
        <f>IF('Test Standard'!D25="","",IF($B$10="TL",(VLOOKUP(D$9,Test_Fiyatları!$B$3:$E$23,2,FALSE)),IF($B$10="USD",(VLOOKUP(D$9,Test_Fiyatları!$B$3:$E$23,3,FALSE)),IF($B$10="EURO",(VLOOKUP(D$9,Test_Fiyatları!$B$3:$E$23,4,FALSE)),""))))</f>
        <v/>
      </c>
      <c r="E26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6" s="45" t="str">
        <f>IF('Test Standard'!E25="","",IF($B$10="TL",(VLOOKUP(F$9,Test_Fiyatları!$B$3:$E$23,2,FALSE)),IF($B$10="USD",(VLOOKUP(F$9,Test_Fiyatları!$B$3:$E$23,3,FALSE)),IF($B$10="EURO",(VLOOKUP(F$9,Test_Fiyatları!$B$3:$E$23,4,FALSE)),""))))</f>
        <v/>
      </c>
      <c r="G26" s="45" t="str">
        <f>IF('Test Standard'!F25="","",IF($B$10="TL",(VLOOKUP(G$9,Test_Fiyatları!$B$3:$E$23,2,FALSE)),IF($B$10="USD",(VLOOKUP(G$9,Test_Fiyatları!$B$3:$E$23,3,FALSE)),IF($B$10="EURO",(VLOOKUP(G$9,Test_Fiyatları!$B$3:$E$23,4,FALSE)),""))))</f>
        <v/>
      </c>
      <c r="H26" s="45" t="str">
        <f>IF('Test Standard'!G25="","",IF($B$10="TL",(VLOOKUP(H$9,Test_Fiyatları!$B$3:$E$23,2,FALSE)),IF($B$10="USD",(VLOOKUP(H$9,Test_Fiyatları!$B$3:$E$23,3,FALSE)),IF($B$10="EURO",(VLOOKUP(H$9,Test_Fiyatları!$B$3:$E$23,4,FALSE)),""))))</f>
        <v/>
      </c>
      <c r="I26" s="45" t="str">
        <f>IF('Test Standard'!H25="","",IF($B$10="TL",(VLOOKUP(I$9,Test_Fiyatları!$B$3:$E$23,2,FALSE)),IF($B$10="USD",(VLOOKUP(I$9,Test_Fiyatları!$B$3:$E$23,3,FALSE)),IF($B$10="EURO",(VLOOKUP(I$9,Test_Fiyatları!$B$3:$E$23,4,FALSE)),""))))</f>
        <v/>
      </c>
      <c r="J26" s="45" t="str">
        <f>IF('Test Standard'!I25="","",IF($B$10="TL",(VLOOKUP(J$9,Test_Fiyatları!$B$3:$E$23,2,FALSE)),IF($B$10="USD",(VLOOKUP(J$9,Test_Fiyatları!$B$3:$E$23,3,FALSE)),IF($B$10="EURO",(VLOOKUP(J$9,Test_Fiyatları!$B$3:$E$23,4,FALSE)),""))))</f>
        <v/>
      </c>
      <c r="K26" s="45" t="str">
        <f>IF('Test Standard'!J25="","",IF($B$10="TL",(VLOOKUP(K$9,Test_Fiyatları!$B$3:$E$23,2,FALSE)),IF($B$10="USD",(VLOOKUP(K$9,Test_Fiyatları!$B$3:$E$23,3,FALSE)),IF($B$10="EURO",(VLOOKUP(K$9,Test_Fiyatları!$B$3:$E$23,4,FALSE)),""))))</f>
        <v/>
      </c>
      <c r="L26" s="45" t="str">
        <f>IF('Test Standard'!K25="","",IF($B$10="TL",(VLOOKUP(L$9,Test_Fiyatları!$B$3:$E$23,2,FALSE)),IF($B$10="USD",(VLOOKUP(L$9,Test_Fiyatları!$B$3:$E$23,3,FALSE)),IF($B$10="EURO",(VLOOKUP(L$9,Test_Fiyatları!$B$3:$E$23,4,FALSE)),""))))</f>
        <v/>
      </c>
      <c r="M26" s="45" t="str">
        <f>IF('Test Standard'!L25="","",IF($B$10="TL",(VLOOKUP(M$9,Test_Fiyatları!$B$3:$E$23,2,FALSE)),IF($B$10="USD",(VLOOKUP(M$9,Test_Fiyatları!$B$3:$E$23,3,FALSE)),IF($B$10="EURO",(VLOOKUP(M$9,Test_Fiyatları!$B$3:$E$23,4,FALSE)),""))))</f>
        <v/>
      </c>
      <c r="N26" s="45" t="str">
        <f>IF('Test Standard'!M25="","",IF($B$10="TL",(VLOOKUP(N$9,Test_Fiyatları!$B$3:$E$23,2,FALSE)),IF($B$10="USD",(VLOOKUP(N$9,Test_Fiyatları!$B$3:$E$23,3,FALSE)),IF($B$10="EURO",(VLOOKUP(N$9,Test_Fiyatları!$B$3:$E$23,4,FALSE)),""))))</f>
        <v/>
      </c>
      <c r="O26" s="46" t="e">
        <f t="shared" si="0"/>
        <v>#REF!</v>
      </c>
      <c r="P26" s="168"/>
    </row>
    <row r="27" spans="1:16" ht="25" customHeight="1" x14ac:dyDescent="0.3">
      <c r="A27" s="44">
        <f>IF('Test Standard'!A26="","",'Test Standard'!A26)</f>
        <v>0</v>
      </c>
      <c r="B27" s="45" t="str">
        <f>IF('Test Standard'!B26="","",IF($B$10="TL",(VLOOKUP(B$9,Test_Fiyatları!$B$3:$E$23,2,FALSE)),IF($B$10="USD",(VLOOKUP(B$9,Test_Fiyatları!$B$3:$E$23,3,FALSE)),IF($B$10="EURO",(VLOOKUP(B$9,Test_Fiyatları!$B$3:$E$23,4,FALSE)),""))))</f>
        <v/>
      </c>
      <c r="C27" s="45" t="str">
        <f>IF('Test Standard'!C26="","",IF($B$10="TL",(VLOOKUP(C$9,Test_Fiyatları!$B$3:$E$23,2,FALSE)),IF($B$10="USD",(VLOOKUP(C$9,Test_Fiyatları!$B$3:$E$23,3,FALSE)),IF($B$10="EURO",(VLOOKUP(C$9,Test_Fiyatları!$B$3:$E$23,4,FALSE)),""))))</f>
        <v/>
      </c>
      <c r="D27" s="45" t="str">
        <f>IF('Test Standard'!D26="","",IF($B$10="TL",(VLOOKUP(D$9,Test_Fiyatları!$B$3:$E$23,2,FALSE)),IF($B$10="USD",(VLOOKUP(D$9,Test_Fiyatları!$B$3:$E$23,3,FALSE)),IF($B$10="EURO",(VLOOKUP(D$9,Test_Fiyatları!$B$3:$E$23,4,FALSE)),""))))</f>
        <v/>
      </c>
      <c r="E27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7" s="45" t="str">
        <f>IF('Test Standard'!E26="","",IF($B$10="TL",(VLOOKUP(F$9,Test_Fiyatları!$B$3:$E$23,2,FALSE)),IF($B$10="USD",(VLOOKUP(F$9,Test_Fiyatları!$B$3:$E$23,3,FALSE)),IF($B$10="EURO",(VLOOKUP(F$9,Test_Fiyatları!$B$3:$E$23,4,FALSE)),""))))</f>
        <v/>
      </c>
      <c r="G27" s="45" t="str">
        <f>IF('Test Standard'!F26="","",IF($B$10="TL",(VLOOKUP(G$9,Test_Fiyatları!$B$3:$E$23,2,FALSE)),IF($B$10="USD",(VLOOKUP(G$9,Test_Fiyatları!$B$3:$E$23,3,FALSE)),IF($B$10="EURO",(VLOOKUP(G$9,Test_Fiyatları!$B$3:$E$23,4,FALSE)),""))))</f>
        <v/>
      </c>
      <c r="H27" s="45" t="str">
        <f>IF('Test Standard'!G26="","",IF($B$10="TL",(VLOOKUP(H$9,Test_Fiyatları!$B$3:$E$23,2,FALSE)),IF($B$10="USD",(VLOOKUP(H$9,Test_Fiyatları!$B$3:$E$23,3,FALSE)),IF($B$10="EURO",(VLOOKUP(H$9,Test_Fiyatları!$B$3:$E$23,4,FALSE)),""))))</f>
        <v/>
      </c>
      <c r="I27" s="45" t="str">
        <f>IF('Test Standard'!H26="","",IF($B$10="TL",(VLOOKUP(I$9,Test_Fiyatları!$B$3:$E$23,2,FALSE)),IF($B$10="USD",(VLOOKUP(I$9,Test_Fiyatları!$B$3:$E$23,3,FALSE)),IF($B$10="EURO",(VLOOKUP(I$9,Test_Fiyatları!$B$3:$E$23,4,FALSE)),""))))</f>
        <v/>
      </c>
      <c r="J27" s="45" t="str">
        <f>IF('Test Standard'!I26="","",IF($B$10="TL",(VLOOKUP(J$9,Test_Fiyatları!$B$3:$E$23,2,FALSE)),IF($B$10="USD",(VLOOKUP(J$9,Test_Fiyatları!$B$3:$E$23,3,FALSE)),IF($B$10="EURO",(VLOOKUP(J$9,Test_Fiyatları!$B$3:$E$23,4,FALSE)),""))))</f>
        <v/>
      </c>
      <c r="K27" s="45" t="str">
        <f>IF('Test Standard'!J26="","",IF($B$10="TL",(VLOOKUP(K$9,Test_Fiyatları!$B$3:$E$23,2,FALSE)),IF($B$10="USD",(VLOOKUP(K$9,Test_Fiyatları!$B$3:$E$23,3,FALSE)),IF($B$10="EURO",(VLOOKUP(K$9,Test_Fiyatları!$B$3:$E$23,4,FALSE)),""))))</f>
        <v/>
      </c>
      <c r="L27" s="45" t="str">
        <f>IF('Test Standard'!K26="","",IF($B$10="TL",(VLOOKUP(L$9,Test_Fiyatları!$B$3:$E$23,2,FALSE)),IF($B$10="USD",(VLOOKUP(L$9,Test_Fiyatları!$B$3:$E$23,3,FALSE)),IF($B$10="EURO",(VLOOKUP(L$9,Test_Fiyatları!$B$3:$E$23,4,FALSE)),""))))</f>
        <v/>
      </c>
      <c r="M27" s="45" t="str">
        <f>IF('Test Standard'!L26="","",IF($B$10="TL",(VLOOKUP(M$9,Test_Fiyatları!$B$3:$E$23,2,FALSE)),IF($B$10="USD",(VLOOKUP(M$9,Test_Fiyatları!$B$3:$E$23,3,FALSE)),IF($B$10="EURO",(VLOOKUP(M$9,Test_Fiyatları!$B$3:$E$23,4,FALSE)),""))))</f>
        <v/>
      </c>
      <c r="N27" s="45" t="str">
        <f>IF('Test Standard'!M26="","",IF($B$10="TL",(VLOOKUP(N$9,Test_Fiyatları!$B$3:$E$23,2,FALSE)),IF($B$10="USD",(VLOOKUP(N$9,Test_Fiyatları!$B$3:$E$23,3,FALSE)),IF($B$10="EURO",(VLOOKUP(N$9,Test_Fiyatları!$B$3:$E$23,4,FALSE)),""))))</f>
        <v/>
      </c>
      <c r="O27" s="46" t="e">
        <f t="shared" si="0"/>
        <v>#REF!</v>
      </c>
      <c r="P27" s="168"/>
    </row>
    <row r="28" spans="1:16" ht="25" customHeight="1" x14ac:dyDescent="0.3">
      <c r="A28" s="44">
        <f>IF('Test Standard'!A27="","",'Test Standard'!A27)</f>
        <v>0</v>
      </c>
      <c r="B28" s="45" t="str">
        <f>IF('Test Standard'!B27="","",IF($B$10="TL",(VLOOKUP(B$9,Test_Fiyatları!$B$3:$E$23,2,FALSE)),IF($B$10="USD",(VLOOKUP(B$9,Test_Fiyatları!$B$3:$E$23,3,FALSE)),IF($B$10="EURO",(VLOOKUP(B$9,Test_Fiyatları!$B$3:$E$23,4,FALSE)),""))))</f>
        <v/>
      </c>
      <c r="C28" s="45" t="str">
        <f>IF('Test Standard'!C27="","",IF($B$10="TL",(VLOOKUP(C$9,Test_Fiyatları!$B$3:$E$23,2,FALSE)),IF($B$10="USD",(VLOOKUP(C$9,Test_Fiyatları!$B$3:$E$23,3,FALSE)),IF($B$10="EURO",(VLOOKUP(C$9,Test_Fiyatları!$B$3:$E$23,4,FALSE)),""))))</f>
        <v/>
      </c>
      <c r="D28" s="45" t="str">
        <f>IF('Test Standard'!D27="","",IF($B$10="TL",(VLOOKUP(D$9,Test_Fiyatları!$B$3:$E$23,2,FALSE)),IF($B$10="USD",(VLOOKUP(D$9,Test_Fiyatları!$B$3:$E$23,3,FALSE)),IF($B$10="EURO",(VLOOKUP(D$9,Test_Fiyatları!$B$3:$E$23,4,FALSE)),""))))</f>
        <v/>
      </c>
      <c r="E28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8" s="45" t="str">
        <f>IF('Test Standard'!E27="","",IF($B$10="TL",(VLOOKUP(F$9,Test_Fiyatları!$B$3:$E$23,2,FALSE)),IF($B$10="USD",(VLOOKUP(F$9,Test_Fiyatları!$B$3:$E$23,3,FALSE)),IF($B$10="EURO",(VLOOKUP(F$9,Test_Fiyatları!$B$3:$E$23,4,FALSE)),""))))</f>
        <v/>
      </c>
      <c r="G28" s="45" t="str">
        <f>IF('Test Standard'!F27="","",IF($B$10="TL",(VLOOKUP(G$9,Test_Fiyatları!$B$3:$E$23,2,FALSE)),IF($B$10="USD",(VLOOKUP(G$9,Test_Fiyatları!$B$3:$E$23,3,FALSE)),IF($B$10="EURO",(VLOOKUP(G$9,Test_Fiyatları!$B$3:$E$23,4,FALSE)),""))))</f>
        <v/>
      </c>
      <c r="H28" s="45" t="str">
        <f>IF('Test Standard'!G27="","",IF($B$10="TL",(VLOOKUP(H$9,Test_Fiyatları!$B$3:$E$23,2,FALSE)),IF($B$10="USD",(VLOOKUP(H$9,Test_Fiyatları!$B$3:$E$23,3,FALSE)),IF($B$10="EURO",(VLOOKUP(H$9,Test_Fiyatları!$B$3:$E$23,4,FALSE)),""))))</f>
        <v/>
      </c>
      <c r="I28" s="45" t="str">
        <f>IF('Test Standard'!H27="","",IF($B$10="TL",(VLOOKUP(I$9,Test_Fiyatları!$B$3:$E$23,2,FALSE)),IF($B$10="USD",(VLOOKUP(I$9,Test_Fiyatları!$B$3:$E$23,3,FALSE)),IF($B$10="EURO",(VLOOKUP(I$9,Test_Fiyatları!$B$3:$E$23,4,FALSE)),""))))</f>
        <v/>
      </c>
      <c r="J28" s="45" t="str">
        <f>IF('Test Standard'!I27="","",IF($B$10="TL",(VLOOKUP(J$9,Test_Fiyatları!$B$3:$E$23,2,FALSE)),IF($B$10="USD",(VLOOKUP(J$9,Test_Fiyatları!$B$3:$E$23,3,FALSE)),IF($B$10="EURO",(VLOOKUP(J$9,Test_Fiyatları!$B$3:$E$23,4,FALSE)),""))))</f>
        <v/>
      </c>
      <c r="K28" s="45" t="str">
        <f>IF('Test Standard'!J27="","",IF($B$10="TL",(VLOOKUP(K$9,Test_Fiyatları!$B$3:$E$23,2,FALSE)),IF($B$10="USD",(VLOOKUP(K$9,Test_Fiyatları!$B$3:$E$23,3,FALSE)),IF($B$10="EURO",(VLOOKUP(K$9,Test_Fiyatları!$B$3:$E$23,4,FALSE)),""))))</f>
        <v/>
      </c>
      <c r="L28" s="45" t="str">
        <f>IF('Test Standard'!K27="","",IF($B$10="TL",(VLOOKUP(L$9,Test_Fiyatları!$B$3:$E$23,2,FALSE)),IF($B$10="USD",(VLOOKUP(L$9,Test_Fiyatları!$B$3:$E$23,3,FALSE)),IF($B$10="EURO",(VLOOKUP(L$9,Test_Fiyatları!$B$3:$E$23,4,FALSE)),""))))</f>
        <v/>
      </c>
      <c r="M28" s="45" t="str">
        <f>IF('Test Standard'!L27="","",IF($B$10="TL",(VLOOKUP(M$9,Test_Fiyatları!$B$3:$E$23,2,FALSE)),IF($B$10="USD",(VLOOKUP(M$9,Test_Fiyatları!$B$3:$E$23,3,FALSE)),IF($B$10="EURO",(VLOOKUP(M$9,Test_Fiyatları!$B$3:$E$23,4,FALSE)),""))))</f>
        <v/>
      </c>
      <c r="N28" s="45" t="str">
        <f>IF('Test Standard'!M27="","",IF($B$10="TL",(VLOOKUP(N$9,Test_Fiyatları!$B$3:$E$23,2,FALSE)),IF($B$10="USD",(VLOOKUP(N$9,Test_Fiyatları!$B$3:$E$23,3,FALSE)),IF($B$10="EURO",(VLOOKUP(N$9,Test_Fiyatları!$B$3:$E$23,4,FALSE)),""))))</f>
        <v/>
      </c>
      <c r="O28" s="46" t="e">
        <f t="shared" si="0"/>
        <v>#REF!</v>
      </c>
      <c r="P28" s="168"/>
    </row>
    <row r="29" spans="1:16" ht="25" customHeight="1" x14ac:dyDescent="0.3">
      <c r="A29" s="44">
        <f>IF('Test Standard'!A28="","",'Test Standard'!A28)</f>
        <v>0</v>
      </c>
      <c r="B29" s="45" t="str">
        <f>IF('Test Standard'!B28="","",IF($B$10="TL",(VLOOKUP(B$9,Test_Fiyatları!$B$3:$E$23,2,FALSE)),IF($B$10="USD",(VLOOKUP(B$9,Test_Fiyatları!$B$3:$E$23,3,FALSE)),IF($B$10="EURO",(VLOOKUP(B$9,Test_Fiyatları!$B$3:$E$23,4,FALSE)),""))))</f>
        <v/>
      </c>
      <c r="C29" s="45" t="str">
        <f>IF('Test Standard'!C28="","",IF($B$10="TL",(VLOOKUP(C$9,Test_Fiyatları!$B$3:$E$23,2,FALSE)),IF($B$10="USD",(VLOOKUP(C$9,Test_Fiyatları!$B$3:$E$23,3,FALSE)),IF($B$10="EURO",(VLOOKUP(C$9,Test_Fiyatları!$B$3:$E$23,4,FALSE)),""))))</f>
        <v/>
      </c>
      <c r="D29" s="45" t="str">
        <f>IF('Test Standard'!D28="","",IF($B$10="TL",(VLOOKUP(D$9,Test_Fiyatları!$B$3:$E$23,2,FALSE)),IF($B$10="USD",(VLOOKUP(D$9,Test_Fiyatları!$B$3:$E$23,3,FALSE)),IF($B$10="EURO",(VLOOKUP(D$9,Test_Fiyatları!$B$3:$E$23,4,FALSE)),""))))</f>
        <v/>
      </c>
      <c r="E29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29" s="45" t="str">
        <f>IF('Test Standard'!E28="","",IF($B$10="TL",(VLOOKUP(F$9,Test_Fiyatları!$B$3:$E$23,2,FALSE)),IF($B$10="USD",(VLOOKUP(F$9,Test_Fiyatları!$B$3:$E$23,3,FALSE)),IF($B$10="EURO",(VLOOKUP(F$9,Test_Fiyatları!$B$3:$E$23,4,FALSE)),""))))</f>
        <v/>
      </c>
      <c r="G29" s="45" t="str">
        <f>IF('Test Standard'!F28="","",IF($B$10="TL",(VLOOKUP(G$9,Test_Fiyatları!$B$3:$E$23,2,FALSE)),IF($B$10="USD",(VLOOKUP(G$9,Test_Fiyatları!$B$3:$E$23,3,FALSE)),IF($B$10="EURO",(VLOOKUP(G$9,Test_Fiyatları!$B$3:$E$23,4,FALSE)),""))))</f>
        <v/>
      </c>
      <c r="H29" s="45" t="str">
        <f>IF('Test Standard'!G28="","",IF($B$10="TL",(VLOOKUP(H$9,Test_Fiyatları!$B$3:$E$23,2,FALSE)),IF($B$10="USD",(VLOOKUP(H$9,Test_Fiyatları!$B$3:$E$23,3,FALSE)),IF($B$10="EURO",(VLOOKUP(H$9,Test_Fiyatları!$B$3:$E$23,4,FALSE)),""))))</f>
        <v/>
      </c>
      <c r="I29" s="45" t="str">
        <f>IF('Test Standard'!H28="","",IF($B$10="TL",(VLOOKUP(I$9,Test_Fiyatları!$B$3:$E$23,2,FALSE)),IF($B$10="USD",(VLOOKUP(I$9,Test_Fiyatları!$B$3:$E$23,3,FALSE)),IF($B$10="EURO",(VLOOKUP(I$9,Test_Fiyatları!$B$3:$E$23,4,FALSE)),""))))</f>
        <v/>
      </c>
      <c r="J29" s="45" t="str">
        <f>IF('Test Standard'!I28="","",IF($B$10="TL",(VLOOKUP(J$9,Test_Fiyatları!$B$3:$E$23,2,FALSE)),IF($B$10="USD",(VLOOKUP(J$9,Test_Fiyatları!$B$3:$E$23,3,FALSE)),IF($B$10="EURO",(VLOOKUP(J$9,Test_Fiyatları!$B$3:$E$23,4,FALSE)),""))))</f>
        <v/>
      </c>
      <c r="K29" s="45" t="str">
        <f>IF('Test Standard'!J28="","",IF($B$10="TL",(VLOOKUP(K$9,Test_Fiyatları!$B$3:$E$23,2,FALSE)),IF($B$10="USD",(VLOOKUP(K$9,Test_Fiyatları!$B$3:$E$23,3,FALSE)),IF($B$10="EURO",(VLOOKUP(K$9,Test_Fiyatları!$B$3:$E$23,4,FALSE)),""))))</f>
        <v/>
      </c>
      <c r="L29" s="45" t="str">
        <f>IF('Test Standard'!K28="","",IF($B$10="TL",(VLOOKUP(L$9,Test_Fiyatları!$B$3:$E$23,2,FALSE)),IF($B$10="USD",(VLOOKUP(L$9,Test_Fiyatları!$B$3:$E$23,3,FALSE)),IF($B$10="EURO",(VLOOKUP(L$9,Test_Fiyatları!$B$3:$E$23,4,FALSE)),""))))</f>
        <v/>
      </c>
      <c r="M29" s="45" t="str">
        <f>IF('Test Standard'!L28="","",IF($B$10="TL",(VLOOKUP(M$9,Test_Fiyatları!$B$3:$E$23,2,FALSE)),IF($B$10="USD",(VLOOKUP(M$9,Test_Fiyatları!$B$3:$E$23,3,FALSE)),IF($B$10="EURO",(VLOOKUP(M$9,Test_Fiyatları!$B$3:$E$23,4,FALSE)),""))))</f>
        <v/>
      </c>
      <c r="N29" s="45" t="str">
        <f>IF('Test Standard'!M28="","",IF($B$10="TL",(VLOOKUP(N$9,Test_Fiyatları!$B$3:$E$23,2,FALSE)),IF($B$10="USD",(VLOOKUP(N$9,Test_Fiyatları!$B$3:$E$23,3,FALSE)),IF($B$10="EURO",(VLOOKUP(N$9,Test_Fiyatları!$B$3:$E$23,4,FALSE)),""))))</f>
        <v/>
      </c>
      <c r="O29" s="46" t="e">
        <f t="shared" si="0"/>
        <v>#REF!</v>
      </c>
      <c r="P29" s="168"/>
    </row>
    <row r="30" spans="1:16" ht="25" customHeight="1" x14ac:dyDescent="0.3">
      <c r="A30" s="44">
        <f>IF('Test Standard'!A29="","",'Test Standard'!A29)</f>
        <v>0</v>
      </c>
      <c r="B30" s="45" t="str">
        <f>IF('Test Standard'!B29="","",IF($B$10="TL",(VLOOKUP(B$9,Test_Fiyatları!$B$3:$E$23,2,FALSE)),IF($B$10="USD",(VLOOKUP(B$9,Test_Fiyatları!$B$3:$E$23,3,FALSE)),IF($B$10="EURO",(VLOOKUP(B$9,Test_Fiyatları!$B$3:$E$23,4,FALSE)),""))))</f>
        <v/>
      </c>
      <c r="C30" s="45" t="str">
        <f>IF('Test Standard'!C29="","",IF($B$10="TL",(VLOOKUP(C$9,Test_Fiyatları!$B$3:$E$23,2,FALSE)),IF($B$10="USD",(VLOOKUP(C$9,Test_Fiyatları!$B$3:$E$23,3,FALSE)),IF($B$10="EURO",(VLOOKUP(C$9,Test_Fiyatları!$B$3:$E$23,4,FALSE)),""))))</f>
        <v/>
      </c>
      <c r="D30" s="45" t="str">
        <f>IF('Test Standard'!D29="","",IF($B$10="TL",(VLOOKUP(D$9,Test_Fiyatları!$B$3:$E$23,2,FALSE)),IF($B$10="USD",(VLOOKUP(D$9,Test_Fiyatları!$B$3:$E$23,3,FALSE)),IF($B$10="EURO",(VLOOKUP(D$9,Test_Fiyatları!$B$3:$E$23,4,FALSE)),""))))</f>
        <v/>
      </c>
      <c r="E30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30" s="45" t="str">
        <f>IF('Test Standard'!E29="","",IF($B$10="TL",(VLOOKUP(F$9,Test_Fiyatları!$B$3:$E$23,2,FALSE)),IF($B$10="USD",(VLOOKUP(F$9,Test_Fiyatları!$B$3:$E$23,3,FALSE)),IF($B$10="EURO",(VLOOKUP(F$9,Test_Fiyatları!$B$3:$E$23,4,FALSE)),""))))</f>
        <v/>
      </c>
      <c r="G30" s="45" t="str">
        <f>IF('Test Standard'!F29="","",IF($B$10="TL",(VLOOKUP(G$9,Test_Fiyatları!$B$3:$E$23,2,FALSE)),IF($B$10="USD",(VLOOKUP(G$9,Test_Fiyatları!$B$3:$E$23,3,FALSE)),IF($B$10="EURO",(VLOOKUP(G$9,Test_Fiyatları!$B$3:$E$23,4,FALSE)),""))))</f>
        <v/>
      </c>
      <c r="H30" s="45" t="str">
        <f>IF('Test Standard'!G29="","",IF($B$10="TL",(VLOOKUP(H$9,Test_Fiyatları!$B$3:$E$23,2,FALSE)),IF($B$10="USD",(VLOOKUP(H$9,Test_Fiyatları!$B$3:$E$23,3,FALSE)),IF($B$10="EURO",(VLOOKUP(H$9,Test_Fiyatları!$B$3:$E$23,4,FALSE)),""))))</f>
        <v/>
      </c>
      <c r="I30" s="45" t="str">
        <f>IF('Test Standard'!H29="","",IF($B$10="TL",(VLOOKUP(I$9,Test_Fiyatları!$B$3:$E$23,2,FALSE)),IF($B$10="USD",(VLOOKUP(I$9,Test_Fiyatları!$B$3:$E$23,3,FALSE)),IF($B$10="EURO",(VLOOKUP(I$9,Test_Fiyatları!$B$3:$E$23,4,FALSE)),""))))</f>
        <v/>
      </c>
      <c r="J30" s="45" t="str">
        <f>IF('Test Standard'!I29="","",IF($B$10="TL",(VLOOKUP(J$9,Test_Fiyatları!$B$3:$E$23,2,FALSE)),IF($B$10="USD",(VLOOKUP(J$9,Test_Fiyatları!$B$3:$E$23,3,FALSE)),IF($B$10="EURO",(VLOOKUP(J$9,Test_Fiyatları!$B$3:$E$23,4,FALSE)),""))))</f>
        <v/>
      </c>
      <c r="K30" s="45" t="str">
        <f>IF('Test Standard'!J29="","",IF($B$10="TL",(VLOOKUP(K$9,Test_Fiyatları!$B$3:$E$23,2,FALSE)),IF($B$10="USD",(VLOOKUP(K$9,Test_Fiyatları!$B$3:$E$23,3,FALSE)),IF($B$10="EURO",(VLOOKUP(K$9,Test_Fiyatları!$B$3:$E$23,4,FALSE)),""))))</f>
        <v/>
      </c>
      <c r="L30" s="45" t="str">
        <f>IF('Test Standard'!K29="","",IF($B$10="TL",(VLOOKUP(L$9,Test_Fiyatları!$B$3:$E$23,2,FALSE)),IF($B$10="USD",(VLOOKUP(L$9,Test_Fiyatları!$B$3:$E$23,3,FALSE)),IF($B$10="EURO",(VLOOKUP(L$9,Test_Fiyatları!$B$3:$E$23,4,FALSE)),""))))</f>
        <v/>
      </c>
      <c r="M30" s="45" t="str">
        <f>IF('Test Standard'!L29="","",IF($B$10="TL",(VLOOKUP(M$9,Test_Fiyatları!$B$3:$E$23,2,FALSE)),IF($B$10="USD",(VLOOKUP(M$9,Test_Fiyatları!$B$3:$E$23,3,FALSE)),IF($B$10="EURO",(VLOOKUP(M$9,Test_Fiyatları!$B$3:$E$23,4,FALSE)),""))))</f>
        <v/>
      </c>
      <c r="N30" s="45" t="str">
        <f>IF('Test Standard'!M29="","",IF($B$10="TL",(VLOOKUP(N$9,Test_Fiyatları!$B$3:$E$23,2,FALSE)),IF($B$10="USD",(VLOOKUP(N$9,Test_Fiyatları!$B$3:$E$23,3,FALSE)),IF($B$10="EURO",(VLOOKUP(N$9,Test_Fiyatları!$B$3:$E$23,4,FALSE)),""))))</f>
        <v/>
      </c>
      <c r="O30" s="46" t="e">
        <f t="shared" si="0"/>
        <v>#REF!</v>
      </c>
      <c r="P30" s="168"/>
    </row>
    <row r="31" spans="1:16" ht="25" customHeight="1" x14ac:dyDescent="0.3">
      <c r="A31" s="44">
        <f>IF('Test Standard'!A30="","",'Test Standard'!A30)</f>
        <v>0</v>
      </c>
      <c r="B31" s="45" t="str">
        <f>IF('Test Standard'!B30="","",IF($B$10="TL",(VLOOKUP(B$9,Test_Fiyatları!$B$3:$E$23,2,FALSE)),IF($B$10="USD",(VLOOKUP(B$9,Test_Fiyatları!$B$3:$E$23,3,FALSE)),IF($B$10="EURO",(VLOOKUP(B$9,Test_Fiyatları!$B$3:$E$23,4,FALSE)),""))))</f>
        <v/>
      </c>
      <c r="C31" s="45" t="str">
        <f>IF('Test Standard'!C30="","",IF($B$10="TL",(VLOOKUP(C$9,Test_Fiyatları!$B$3:$E$23,2,FALSE)),IF($B$10="USD",(VLOOKUP(C$9,Test_Fiyatları!$B$3:$E$23,3,FALSE)),IF($B$10="EURO",(VLOOKUP(C$9,Test_Fiyatları!$B$3:$E$23,4,FALSE)),""))))</f>
        <v/>
      </c>
      <c r="D31" s="45" t="str">
        <f>IF('Test Standard'!D30="","",IF($B$10="TL",(VLOOKUP(D$9,Test_Fiyatları!$B$3:$E$23,2,FALSE)),IF($B$10="USD",(VLOOKUP(D$9,Test_Fiyatları!$B$3:$E$23,3,FALSE)),IF($B$10="EURO",(VLOOKUP(D$9,Test_Fiyatları!$B$3:$E$23,4,FALSE)),""))))</f>
        <v/>
      </c>
      <c r="E31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31" s="45" t="str">
        <f>IF('Test Standard'!E30="","",IF($B$10="TL",(VLOOKUP(F$9,Test_Fiyatları!$B$3:$E$23,2,FALSE)),IF($B$10="USD",(VLOOKUP(F$9,Test_Fiyatları!$B$3:$E$23,3,FALSE)),IF($B$10="EURO",(VLOOKUP(F$9,Test_Fiyatları!$B$3:$E$23,4,FALSE)),""))))</f>
        <v/>
      </c>
      <c r="G31" s="45" t="str">
        <f>IF('Test Standard'!F30="","",IF($B$10="TL",(VLOOKUP(G$9,Test_Fiyatları!$B$3:$E$23,2,FALSE)),IF($B$10="USD",(VLOOKUP(G$9,Test_Fiyatları!$B$3:$E$23,3,FALSE)),IF($B$10="EURO",(VLOOKUP(G$9,Test_Fiyatları!$B$3:$E$23,4,FALSE)),""))))</f>
        <v/>
      </c>
      <c r="H31" s="45" t="str">
        <f>IF('Test Standard'!G30="","",IF($B$10="TL",(VLOOKUP(H$9,Test_Fiyatları!$B$3:$E$23,2,FALSE)),IF($B$10="USD",(VLOOKUP(H$9,Test_Fiyatları!$B$3:$E$23,3,FALSE)),IF($B$10="EURO",(VLOOKUP(H$9,Test_Fiyatları!$B$3:$E$23,4,FALSE)),""))))</f>
        <v/>
      </c>
      <c r="I31" s="45" t="str">
        <f>IF('Test Standard'!H30="","",IF($B$10="TL",(VLOOKUP(I$9,Test_Fiyatları!$B$3:$E$23,2,FALSE)),IF($B$10="USD",(VLOOKUP(I$9,Test_Fiyatları!$B$3:$E$23,3,FALSE)),IF($B$10="EURO",(VLOOKUP(I$9,Test_Fiyatları!$B$3:$E$23,4,FALSE)),""))))</f>
        <v/>
      </c>
      <c r="J31" s="45" t="str">
        <f>IF('Test Standard'!I30="","",IF($B$10="TL",(VLOOKUP(J$9,Test_Fiyatları!$B$3:$E$23,2,FALSE)),IF($B$10="USD",(VLOOKUP(J$9,Test_Fiyatları!$B$3:$E$23,3,FALSE)),IF($B$10="EURO",(VLOOKUP(J$9,Test_Fiyatları!$B$3:$E$23,4,FALSE)),""))))</f>
        <v/>
      </c>
      <c r="K31" s="45" t="str">
        <f>IF('Test Standard'!J30="","",IF($B$10="TL",(VLOOKUP(K$9,Test_Fiyatları!$B$3:$E$23,2,FALSE)),IF($B$10="USD",(VLOOKUP(K$9,Test_Fiyatları!$B$3:$E$23,3,FALSE)),IF($B$10="EURO",(VLOOKUP(K$9,Test_Fiyatları!$B$3:$E$23,4,FALSE)),""))))</f>
        <v/>
      </c>
      <c r="L31" s="45" t="str">
        <f>IF('Test Standard'!K30="","",IF($B$10="TL",(VLOOKUP(L$9,Test_Fiyatları!$B$3:$E$23,2,FALSE)),IF($B$10="USD",(VLOOKUP(L$9,Test_Fiyatları!$B$3:$E$23,3,FALSE)),IF($B$10="EURO",(VLOOKUP(L$9,Test_Fiyatları!$B$3:$E$23,4,FALSE)),""))))</f>
        <v/>
      </c>
      <c r="M31" s="45" t="str">
        <f>IF('Test Standard'!L30="","",IF($B$10="TL",(VLOOKUP(M$9,Test_Fiyatları!$B$3:$E$23,2,FALSE)),IF($B$10="USD",(VLOOKUP(M$9,Test_Fiyatları!$B$3:$E$23,3,FALSE)),IF($B$10="EURO",(VLOOKUP(M$9,Test_Fiyatları!$B$3:$E$23,4,FALSE)),""))))</f>
        <v/>
      </c>
      <c r="N31" s="45" t="str">
        <f>IF('Test Standard'!M30="","",IF($B$10="TL",(VLOOKUP(N$9,Test_Fiyatları!$B$3:$E$23,2,FALSE)),IF($B$10="USD",(VLOOKUP(N$9,Test_Fiyatları!$B$3:$E$23,3,FALSE)),IF($B$10="EURO",(VLOOKUP(N$9,Test_Fiyatları!$B$3:$E$23,4,FALSE)),""))))</f>
        <v/>
      </c>
      <c r="O31" s="46" t="e">
        <f t="shared" si="0"/>
        <v>#REF!</v>
      </c>
      <c r="P31" s="168"/>
    </row>
    <row r="32" spans="1:16" ht="25" customHeight="1" x14ac:dyDescent="0.3">
      <c r="A32" s="44">
        <f>IF('Test Standard'!A31="","",'Test Standard'!A31)</f>
        <v>0</v>
      </c>
      <c r="B32" s="45" t="str">
        <f>IF('Test Standard'!B31="","",IF($B$10="TL",(VLOOKUP(B$9,Test_Fiyatları!$B$3:$E$23,2,FALSE)),IF($B$10="USD",(VLOOKUP(B$9,Test_Fiyatları!$B$3:$E$23,3,FALSE)),IF($B$10="EURO",(VLOOKUP(B$9,Test_Fiyatları!$B$3:$E$23,4,FALSE)),""))))</f>
        <v/>
      </c>
      <c r="C32" s="45" t="str">
        <f>IF('Test Standard'!C31="","",IF($B$10="TL",(VLOOKUP(C$9,Test_Fiyatları!$B$3:$E$23,2,FALSE)),IF($B$10="USD",(VLOOKUP(C$9,Test_Fiyatları!$B$3:$E$23,3,FALSE)),IF($B$10="EURO",(VLOOKUP(C$9,Test_Fiyatları!$B$3:$E$23,4,FALSE)),""))))</f>
        <v/>
      </c>
      <c r="D32" s="45" t="str">
        <f>IF('Test Standard'!D31="","",IF($B$10="TL",(VLOOKUP(D$9,Test_Fiyatları!$B$3:$E$23,2,FALSE)),IF($B$10="USD",(VLOOKUP(D$9,Test_Fiyatları!$B$3:$E$23,3,FALSE)),IF($B$10="EURO",(VLOOKUP(D$9,Test_Fiyatları!$B$3:$E$23,4,FALSE)),""))))</f>
        <v/>
      </c>
      <c r="E32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32" s="45" t="str">
        <f>IF('Test Standard'!E31="","",IF($B$10="TL",(VLOOKUP(F$9,Test_Fiyatları!$B$3:$E$23,2,FALSE)),IF($B$10="USD",(VLOOKUP(F$9,Test_Fiyatları!$B$3:$E$23,3,FALSE)),IF($B$10="EURO",(VLOOKUP(F$9,Test_Fiyatları!$B$3:$E$23,4,FALSE)),""))))</f>
        <v/>
      </c>
      <c r="G32" s="45" t="str">
        <f>IF('Test Standard'!F31="","",IF($B$10="TL",(VLOOKUP(G$9,Test_Fiyatları!$B$3:$E$23,2,FALSE)),IF($B$10="USD",(VLOOKUP(G$9,Test_Fiyatları!$B$3:$E$23,3,FALSE)),IF($B$10="EURO",(VLOOKUP(G$9,Test_Fiyatları!$B$3:$E$23,4,FALSE)),""))))</f>
        <v/>
      </c>
      <c r="H32" s="45" t="str">
        <f>IF('Test Standard'!G31="","",IF($B$10="TL",(VLOOKUP(H$9,Test_Fiyatları!$B$3:$E$23,2,FALSE)),IF($B$10="USD",(VLOOKUP(H$9,Test_Fiyatları!$B$3:$E$23,3,FALSE)),IF($B$10="EURO",(VLOOKUP(H$9,Test_Fiyatları!$B$3:$E$23,4,FALSE)),""))))</f>
        <v/>
      </c>
      <c r="I32" s="45" t="str">
        <f>IF('Test Standard'!H31="","",IF($B$10="TL",(VLOOKUP(I$9,Test_Fiyatları!$B$3:$E$23,2,FALSE)),IF($B$10="USD",(VLOOKUP(I$9,Test_Fiyatları!$B$3:$E$23,3,FALSE)),IF($B$10="EURO",(VLOOKUP(I$9,Test_Fiyatları!$B$3:$E$23,4,FALSE)),""))))</f>
        <v/>
      </c>
      <c r="J32" s="45" t="str">
        <f>IF('Test Standard'!I31="","",IF($B$10="TL",(VLOOKUP(J$9,Test_Fiyatları!$B$3:$E$23,2,FALSE)),IF($B$10="USD",(VLOOKUP(J$9,Test_Fiyatları!$B$3:$E$23,3,FALSE)),IF($B$10="EURO",(VLOOKUP(J$9,Test_Fiyatları!$B$3:$E$23,4,FALSE)),""))))</f>
        <v/>
      </c>
      <c r="K32" s="45" t="str">
        <f>IF('Test Standard'!J31="","",IF($B$10="TL",(VLOOKUP(K$9,Test_Fiyatları!$B$3:$E$23,2,FALSE)),IF($B$10="USD",(VLOOKUP(K$9,Test_Fiyatları!$B$3:$E$23,3,FALSE)),IF($B$10="EURO",(VLOOKUP(K$9,Test_Fiyatları!$B$3:$E$23,4,FALSE)),""))))</f>
        <v/>
      </c>
      <c r="L32" s="45" t="str">
        <f>IF('Test Standard'!K31="","",IF($B$10="TL",(VLOOKUP(L$9,Test_Fiyatları!$B$3:$E$23,2,FALSE)),IF($B$10="USD",(VLOOKUP(L$9,Test_Fiyatları!$B$3:$E$23,3,FALSE)),IF($B$10="EURO",(VLOOKUP(L$9,Test_Fiyatları!$B$3:$E$23,4,FALSE)),""))))</f>
        <v/>
      </c>
      <c r="M32" s="45" t="str">
        <f>IF('Test Standard'!L31="","",IF($B$10="TL",(VLOOKUP(M$9,Test_Fiyatları!$B$3:$E$23,2,FALSE)),IF($B$10="USD",(VLOOKUP(M$9,Test_Fiyatları!$B$3:$E$23,3,FALSE)),IF($B$10="EURO",(VLOOKUP(M$9,Test_Fiyatları!$B$3:$E$23,4,FALSE)),""))))</f>
        <v/>
      </c>
      <c r="N32" s="45" t="str">
        <f>IF('Test Standard'!M31="","",IF($B$10="TL",(VLOOKUP(N$9,Test_Fiyatları!$B$3:$E$23,2,FALSE)),IF($B$10="USD",(VLOOKUP(N$9,Test_Fiyatları!$B$3:$E$23,3,FALSE)),IF($B$10="EURO",(VLOOKUP(N$9,Test_Fiyatları!$B$3:$E$23,4,FALSE)),""))))</f>
        <v/>
      </c>
      <c r="O32" s="46" t="e">
        <f t="shared" si="0"/>
        <v>#REF!</v>
      </c>
      <c r="P32" s="168"/>
    </row>
    <row r="33" spans="1:16" ht="25" customHeight="1" x14ac:dyDescent="0.3">
      <c r="A33" s="44" t="e">
        <f>IF('Test Standard'!#REF!="","",'Test Standard'!#REF!)</f>
        <v>#REF!</v>
      </c>
      <c r="B33" s="45" t="e">
        <f>IF('Test Standard'!#REF!="","",IF($B$10="TL",(VLOOKUP(B$9,Test_Fiyatları!$B$3:$E$23,2,FALSE)),IF($B$10="USD",(VLOOKUP(B$9,Test_Fiyatları!$B$3:$E$23,3,FALSE)),IF($B$10="EURO",(VLOOKUP(B$9,Test_Fiyatları!$B$3:$E$23,4,FALSE)),""))))</f>
        <v>#REF!</v>
      </c>
      <c r="C33" s="45" t="e">
        <f>IF('Test Standard'!#REF!="","",IF($B$10="TL",(VLOOKUP(C$9,Test_Fiyatları!$B$3:$E$23,2,FALSE)),IF($B$10="USD",(VLOOKUP(C$9,Test_Fiyatları!$B$3:$E$23,3,FALSE)),IF($B$10="EURO",(VLOOKUP(C$9,Test_Fiyatları!$B$3:$E$23,4,FALSE)),""))))</f>
        <v>#REF!</v>
      </c>
      <c r="D33" s="45" t="e">
        <f>IF('Test Standard'!#REF!="","",IF($B$10="TL",(VLOOKUP(D$9,Test_Fiyatları!$B$3:$E$23,2,FALSE)),IF($B$10="USD",(VLOOKUP(D$9,Test_Fiyatları!$B$3:$E$23,3,FALSE)),IF($B$10="EURO",(VLOOKUP(D$9,Test_Fiyatları!$B$3:$E$23,4,FALSE)),""))))</f>
        <v>#REF!</v>
      </c>
      <c r="E33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33" s="45" t="e">
        <f>IF('Test Standard'!#REF!="","",IF($B$10="TL",(VLOOKUP(F$9,Test_Fiyatları!$B$3:$E$23,2,FALSE)),IF($B$10="USD",(VLOOKUP(F$9,Test_Fiyatları!$B$3:$E$23,3,FALSE)),IF($B$10="EURO",(VLOOKUP(F$9,Test_Fiyatları!$B$3:$E$23,4,FALSE)),""))))</f>
        <v>#REF!</v>
      </c>
      <c r="G33" s="45" t="e">
        <f>IF('Test Standard'!#REF!="","",IF($B$10="TL",(VLOOKUP(G$9,Test_Fiyatları!$B$3:$E$23,2,FALSE)),IF($B$10="USD",(VLOOKUP(G$9,Test_Fiyatları!$B$3:$E$23,3,FALSE)),IF($B$10="EURO",(VLOOKUP(G$9,Test_Fiyatları!$B$3:$E$23,4,FALSE)),""))))</f>
        <v>#REF!</v>
      </c>
      <c r="H33" s="45" t="e">
        <f>IF('Test Standard'!#REF!="","",IF($B$10="TL",(VLOOKUP(H$9,Test_Fiyatları!$B$3:$E$23,2,FALSE)),IF($B$10="USD",(VLOOKUP(H$9,Test_Fiyatları!$B$3:$E$23,3,FALSE)),IF($B$10="EURO",(VLOOKUP(H$9,Test_Fiyatları!$B$3:$E$23,4,FALSE)),""))))</f>
        <v>#REF!</v>
      </c>
      <c r="I33" s="45" t="e">
        <f>IF('Test Standard'!#REF!="","",IF($B$10="TL",(VLOOKUP(I$9,Test_Fiyatları!$B$3:$E$23,2,FALSE)),IF($B$10="USD",(VLOOKUP(I$9,Test_Fiyatları!$B$3:$E$23,3,FALSE)),IF($B$10="EURO",(VLOOKUP(I$9,Test_Fiyatları!$B$3:$E$23,4,FALSE)),""))))</f>
        <v>#REF!</v>
      </c>
      <c r="J33" s="45" t="e">
        <f>IF('Test Standard'!#REF!="","",IF($B$10="TL",(VLOOKUP(J$9,Test_Fiyatları!$B$3:$E$23,2,FALSE)),IF($B$10="USD",(VLOOKUP(J$9,Test_Fiyatları!$B$3:$E$23,3,FALSE)),IF($B$10="EURO",(VLOOKUP(J$9,Test_Fiyatları!$B$3:$E$23,4,FALSE)),""))))</f>
        <v>#REF!</v>
      </c>
      <c r="K33" s="45" t="e">
        <f>IF('Test Standard'!#REF!="","",IF($B$10="TL",(VLOOKUP(K$9,Test_Fiyatları!$B$3:$E$23,2,FALSE)),IF($B$10="USD",(VLOOKUP(K$9,Test_Fiyatları!$B$3:$E$23,3,FALSE)),IF($B$10="EURO",(VLOOKUP(K$9,Test_Fiyatları!$B$3:$E$23,4,FALSE)),""))))</f>
        <v>#REF!</v>
      </c>
      <c r="L33" s="45" t="e">
        <f>IF('Test Standard'!#REF!="","",IF($B$10="TL",(VLOOKUP(L$9,Test_Fiyatları!$B$3:$E$23,2,FALSE)),IF($B$10="USD",(VLOOKUP(L$9,Test_Fiyatları!$B$3:$E$23,3,FALSE)),IF($B$10="EURO",(VLOOKUP(L$9,Test_Fiyatları!$B$3:$E$23,4,FALSE)),""))))</f>
        <v>#REF!</v>
      </c>
      <c r="M33" s="45" t="e">
        <f>IF('Test Standard'!#REF!="","",IF($B$10="TL",(VLOOKUP(M$9,Test_Fiyatları!$B$3:$E$23,2,FALSE)),IF($B$10="USD",(VLOOKUP(M$9,Test_Fiyatları!$B$3:$E$23,3,FALSE)),IF($B$10="EURO",(VLOOKUP(M$9,Test_Fiyatları!$B$3:$E$23,4,FALSE)),""))))</f>
        <v>#REF!</v>
      </c>
      <c r="N33" s="45" t="e">
        <f>IF('Test Standard'!#REF!="","",IF($B$10="TL",(VLOOKUP(N$9,Test_Fiyatları!$B$3:$E$23,2,FALSE)),IF($B$10="USD",(VLOOKUP(N$9,Test_Fiyatları!$B$3:$E$23,3,FALSE)),IF($B$10="EURO",(VLOOKUP(N$9,Test_Fiyatları!$B$3:$E$23,4,FALSE)),""))))</f>
        <v>#REF!</v>
      </c>
      <c r="O33" s="46" t="e">
        <f t="shared" si="0"/>
        <v>#REF!</v>
      </c>
      <c r="P33" s="168"/>
    </row>
    <row r="34" spans="1:16" ht="25" customHeight="1" x14ac:dyDescent="0.3">
      <c r="A34" s="48" t="e">
        <f>IF('Test Standard'!#REF!="","",'Test Standard'!#REF!)</f>
        <v>#REF!</v>
      </c>
      <c r="B34" s="45" t="e">
        <f>IF('Test Standard'!#REF!="","",IF($B$10="TL",(VLOOKUP(B$9,Test_Fiyatları!$B$3:$E$23,2,FALSE)),IF($B$10="USD",(VLOOKUP(B$9,Test_Fiyatları!$B$3:$E$23,3,FALSE)),IF($B$10="EURO",(VLOOKUP(B$9,Test_Fiyatları!$B$3:$E$23,4,FALSE)),""))))</f>
        <v>#REF!</v>
      </c>
      <c r="C34" s="45" t="e">
        <f>IF('Test Standard'!#REF!="","",IF($B$10="TL",(VLOOKUP(C$9,Test_Fiyatları!$B$3:$E$23,2,FALSE)),IF($B$10="USD",(VLOOKUP(C$9,Test_Fiyatları!$B$3:$E$23,3,FALSE)),IF($B$10="EURO",(VLOOKUP(C$9,Test_Fiyatları!$B$3:$E$23,4,FALSE)),""))))</f>
        <v>#REF!</v>
      </c>
      <c r="D34" s="45" t="e">
        <f>IF('Test Standard'!#REF!="","",IF($B$10="TL",(VLOOKUP(D$9,Test_Fiyatları!$B$3:$E$23,2,FALSE)),IF($B$10="USD",(VLOOKUP(D$9,Test_Fiyatları!$B$3:$E$23,3,FALSE)),IF($B$10="EURO",(VLOOKUP(D$9,Test_Fiyatları!$B$3:$E$23,4,FALSE)),""))))</f>
        <v>#REF!</v>
      </c>
      <c r="E34" s="45" t="e">
        <f>IF('Test Standard'!#REF!="","",IF($B$10="TL",(VLOOKUP(E$9,Test_Fiyatları!$B$3:$E$23,2,FALSE)),IF($B$10="USD",(VLOOKUP(E$9,Test_Fiyatları!$B$3:$E$23,3,FALSE)),IF($B$10="EURO",(VLOOKUP(E$9,Test_Fiyatları!$B$3:$E$23,4,FALSE)),""))))</f>
        <v>#REF!</v>
      </c>
      <c r="F34" s="45" t="e">
        <f>IF('Test Standard'!#REF!="","",IF($B$10="TL",(VLOOKUP(F$9,Test_Fiyatları!$B$3:$E$23,2,FALSE)),IF($B$10="USD",(VLOOKUP(F$9,Test_Fiyatları!$B$3:$E$23,3,FALSE)),IF($B$10="EURO",(VLOOKUP(F$9,Test_Fiyatları!$B$3:$E$23,4,FALSE)),""))))</f>
        <v>#REF!</v>
      </c>
      <c r="G34" s="45" t="e">
        <f>IF('Test Standard'!#REF!="","",IF($B$10="TL",(VLOOKUP(G$9,Test_Fiyatları!$B$3:$E$23,2,FALSE)),IF($B$10="USD",(VLOOKUP(G$9,Test_Fiyatları!$B$3:$E$23,3,FALSE)),IF($B$10="EURO",(VLOOKUP(G$9,Test_Fiyatları!$B$3:$E$23,4,FALSE)),""))))</f>
        <v>#REF!</v>
      </c>
      <c r="H34" s="45" t="e">
        <f>IF('Test Standard'!#REF!="","",IF($B$10="TL",(VLOOKUP(H$9,Test_Fiyatları!$B$3:$E$23,2,FALSE)),IF($B$10="USD",(VLOOKUP(H$9,Test_Fiyatları!$B$3:$E$23,3,FALSE)),IF($B$10="EURO",(VLOOKUP(H$9,Test_Fiyatları!$B$3:$E$23,4,FALSE)),""))))</f>
        <v>#REF!</v>
      </c>
      <c r="I34" s="45" t="e">
        <f>IF('Test Standard'!#REF!="","",IF($B$10="TL",(VLOOKUP(I$9,Test_Fiyatları!$B$3:$E$23,2,FALSE)),IF($B$10="USD",(VLOOKUP(I$9,Test_Fiyatları!$B$3:$E$23,3,FALSE)),IF($B$10="EURO",(VLOOKUP(I$9,Test_Fiyatları!$B$3:$E$23,4,FALSE)),""))))</f>
        <v>#REF!</v>
      </c>
      <c r="J34" s="45" t="e">
        <f>IF('Test Standard'!#REF!="","",IF($B$10="TL",(VLOOKUP(J$9,Test_Fiyatları!$B$3:$E$23,2,FALSE)),IF($B$10="USD",(VLOOKUP(J$9,Test_Fiyatları!$B$3:$E$23,3,FALSE)),IF($B$10="EURO",(VLOOKUP(J$9,Test_Fiyatları!$B$3:$E$23,4,FALSE)),""))))</f>
        <v>#REF!</v>
      </c>
      <c r="K34" s="45" t="e">
        <f>IF('Test Standard'!#REF!="","",IF($B$10="TL",(VLOOKUP(K$9,Test_Fiyatları!$B$3:$E$23,2,FALSE)),IF($B$10="USD",(VLOOKUP(K$9,Test_Fiyatları!$B$3:$E$23,3,FALSE)),IF($B$10="EURO",(VLOOKUP(K$9,Test_Fiyatları!$B$3:$E$23,4,FALSE)),""))))</f>
        <v>#REF!</v>
      </c>
      <c r="L34" s="45" t="e">
        <f>IF('Test Standard'!#REF!="","",IF($B$10="TL",(VLOOKUP(L$9,Test_Fiyatları!$B$3:$E$23,2,FALSE)),IF($B$10="USD",(VLOOKUP(L$9,Test_Fiyatları!$B$3:$E$23,3,FALSE)),IF($B$10="EURO",(VLOOKUP(L$9,Test_Fiyatları!$B$3:$E$23,4,FALSE)),""))))</f>
        <v>#REF!</v>
      </c>
      <c r="M34" s="45" t="e">
        <f>IF('Test Standard'!#REF!="","",IF($B$10="TL",(VLOOKUP(M$9,Test_Fiyatları!$B$3:$E$23,2,FALSE)),IF($B$10="USD",(VLOOKUP(M$9,Test_Fiyatları!$B$3:$E$23,3,FALSE)),IF($B$10="EURO",(VLOOKUP(M$9,Test_Fiyatları!$B$3:$E$23,4,FALSE)),""))))</f>
        <v>#REF!</v>
      </c>
      <c r="N34" s="45" t="e">
        <f>IF('Test Standard'!#REF!="","",IF($B$10="TL",(VLOOKUP(N$9,Test_Fiyatları!$B$3:$E$23,2,FALSE)),IF($B$10="USD",(VLOOKUP(N$9,Test_Fiyatları!$B$3:$E$23,3,FALSE)),IF($B$10="EURO",(VLOOKUP(N$9,Test_Fiyatları!$B$3:$E$23,4,FALSE)),""))))</f>
        <v>#REF!</v>
      </c>
      <c r="O34" s="46" t="e">
        <f t="shared" si="0"/>
        <v>#REF!</v>
      </c>
      <c r="P34" s="168"/>
    </row>
    <row r="35" spans="1:16" s="38" customFormat="1" ht="34.5" customHeight="1" x14ac:dyDescent="0.35">
      <c r="A35" s="49" t="s">
        <v>67</v>
      </c>
      <c r="B35" s="50" t="str">
        <f>IF(B9="","",SUM(B11:B34))</f>
        <v/>
      </c>
      <c r="C35" s="50" t="str">
        <f t="shared" ref="C35:N35" si="1">IF(C9="","",SUM(C11:C34))</f>
        <v/>
      </c>
      <c r="D35" s="50" t="str">
        <f t="shared" si="1"/>
        <v/>
      </c>
      <c r="E35" s="50" t="e">
        <f t="shared" si="1"/>
        <v>#REF!</v>
      </c>
      <c r="F35" s="50" t="str">
        <f t="shared" si="1"/>
        <v/>
      </c>
      <c r="G35" s="50" t="str">
        <f t="shared" si="1"/>
        <v/>
      </c>
      <c r="H35" s="50" t="str">
        <f t="shared" si="1"/>
        <v/>
      </c>
      <c r="I35" s="50" t="str">
        <f t="shared" si="1"/>
        <v/>
      </c>
      <c r="J35" s="50" t="str">
        <f t="shared" si="1"/>
        <v/>
      </c>
      <c r="K35" s="50" t="str">
        <f t="shared" si="1"/>
        <v/>
      </c>
      <c r="L35" s="50" t="str">
        <f t="shared" si="1"/>
        <v/>
      </c>
      <c r="M35" s="50" t="str">
        <f t="shared" si="1"/>
        <v/>
      </c>
      <c r="N35" s="50" t="e">
        <f t="shared" si="1"/>
        <v>#REF!</v>
      </c>
      <c r="O35" s="50"/>
      <c r="P35" s="47" t="e">
        <f>SUM(B35:N35)</f>
        <v>#REF!</v>
      </c>
    </row>
    <row r="36" spans="1:16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x14ac:dyDescent="0.3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6" x14ac:dyDescent="0.3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6" x14ac:dyDescent="0.3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6" x14ac:dyDescent="0.3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6" x14ac:dyDescent="0.3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6" x14ac:dyDescent="0.3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6" x14ac:dyDescent="0.3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6" x14ac:dyDescent="0.3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6" x14ac:dyDescent="0.3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6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6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6" x14ac:dyDescent="0.3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3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x14ac:dyDescent="0.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x14ac:dyDescent="0.3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x14ac:dyDescent="0.3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x14ac:dyDescent="0.3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x14ac:dyDescent="0.3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x14ac:dyDescent="0.3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x14ac:dyDescent="0.3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x14ac:dyDescent="0.3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x14ac:dyDescent="0.3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x14ac:dyDescent="0.3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x14ac:dyDescent="0.3">
      <c r="A61" s="3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x14ac:dyDescent="0.3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x14ac:dyDescent="0.3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x14ac:dyDescent="0.3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x14ac:dyDescent="0.3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x14ac:dyDescent="0.3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x14ac:dyDescent="0.3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x14ac:dyDescent="0.3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x14ac:dyDescent="0.3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x14ac:dyDescent="0.3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x14ac:dyDescent="0.3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x14ac:dyDescent="0.3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x14ac:dyDescent="0.3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3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x14ac:dyDescent="0.3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x14ac:dyDescent="0.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x14ac:dyDescent="0.3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x14ac:dyDescent="0.3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x14ac:dyDescent="0.3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x14ac:dyDescent="0.3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x14ac:dyDescent="0.3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x14ac:dyDescent="0.3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x14ac:dyDescent="0.3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x14ac:dyDescent="0.3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3">
      <c r="A85" s="3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3">
      <c r="A86" s="3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x14ac:dyDescent="0.3">
      <c r="A87" s="35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x14ac:dyDescent="0.3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x14ac:dyDescent="0.3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3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x14ac:dyDescent="0.3">
      <c r="A91" s="35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x14ac:dyDescent="0.3">
      <c r="A92" s="35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x14ac:dyDescent="0.3">
      <c r="A93" s="35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3">
      <c r="A94" s="3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x14ac:dyDescent="0.3">
      <c r="A95" s="35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x14ac:dyDescent="0.3">
      <c r="A96" s="3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x14ac:dyDescent="0.3">
      <c r="A97" s="35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x14ac:dyDescent="0.3">
      <c r="A98" s="3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x14ac:dyDescent="0.3">
      <c r="A99" s="35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x14ac:dyDescent="0.3">
      <c r="A100" s="3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x14ac:dyDescent="0.3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x14ac:dyDescent="0.3">
      <c r="A102" s="3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x14ac:dyDescent="0.3">
      <c r="A103" s="35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x14ac:dyDescent="0.3">
      <c r="A104" s="35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x14ac:dyDescent="0.3">
      <c r="A105" s="35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x14ac:dyDescent="0.3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x14ac:dyDescent="0.3">
      <c r="A107" s="35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x14ac:dyDescent="0.3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x14ac:dyDescent="0.3">
      <c r="A109" s="35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x14ac:dyDescent="0.3">
      <c r="A110" s="35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x14ac:dyDescent="0.3">
      <c r="A111" s="35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x14ac:dyDescent="0.3">
      <c r="A112" s="35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x14ac:dyDescent="0.3">
      <c r="A113" s="35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x14ac:dyDescent="0.3">
      <c r="A114" s="35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</sheetData>
  <sheetProtection sort="0" autoFilter="0" pivotTables="0"/>
  <mergeCells count="15">
    <mergeCell ref="P9:P10"/>
    <mergeCell ref="P12:P34"/>
    <mergeCell ref="A1:B4"/>
    <mergeCell ref="C1:N4"/>
    <mergeCell ref="A5:N5"/>
    <mergeCell ref="A6:C6"/>
    <mergeCell ref="D6:N6"/>
    <mergeCell ref="A7:N7"/>
    <mergeCell ref="O6:O8"/>
    <mergeCell ref="O1:O5"/>
    <mergeCell ref="P1:P5"/>
    <mergeCell ref="P6:P8"/>
    <mergeCell ref="A8:A10"/>
    <mergeCell ref="C10:N10"/>
    <mergeCell ref="O9:O10"/>
  </mergeCells>
  <pageMargins left="0.59055118110236204" right="0.39370078740157499" top="0.78740157480314998" bottom="0.59055118110236204" header="0.196850393700787" footer="0.196850393700787"/>
  <pageSetup paperSize="9" scale="55" orientation="landscape" r:id="rId1"/>
  <headerFooter>
    <oddFooter>&amp;L&amp;"Arial,Normal"&amp;9&amp;X(*)&amp;X Bu alanlar laboratuvar tarafından doldurulacaktır.
Gerektiğinde tablodaki satır sayısı arttırılabilir.
04-F4-4-01 (04) 11/2016&amp;R&amp;"Arial,Normal"&amp;9&amp;P/&amp;N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Test_Fiyatları!$G$3:$G$5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4"/>
  <dimension ref="A1:J93"/>
  <sheetViews>
    <sheetView workbookViewId="0">
      <selection activeCell="I12" sqref="I12"/>
    </sheetView>
  </sheetViews>
  <sheetFormatPr defaultRowHeight="14.5" x14ac:dyDescent="0.35"/>
  <cols>
    <col min="1" max="1" width="50.26953125" customWidth="1"/>
  </cols>
  <sheetData>
    <row r="1" spans="1:10" ht="30" customHeight="1" x14ac:dyDescent="0.35">
      <c r="A1" s="186" t="s">
        <v>4</v>
      </c>
      <c r="B1" s="186" t="s">
        <v>3</v>
      </c>
      <c r="C1" s="52" t="s">
        <v>57</v>
      </c>
      <c r="D1" s="52" t="s">
        <v>58</v>
      </c>
      <c r="E1" s="52" t="s">
        <v>58</v>
      </c>
      <c r="F1" s="52"/>
      <c r="G1" s="52"/>
      <c r="H1" s="52"/>
      <c r="I1" s="39"/>
      <c r="J1" s="39"/>
    </row>
    <row r="2" spans="1:10" ht="30" customHeight="1" x14ac:dyDescent="0.35">
      <c r="A2" s="186"/>
      <c r="B2" s="186"/>
      <c r="C2" s="53" t="s">
        <v>59</v>
      </c>
      <c r="D2" s="53" t="s">
        <v>60</v>
      </c>
      <c r="E2" s="53" t="s">
        <v>61</v>
      </c>
      <c r="F2" s="54" t="s">
        <v>62</v>
      </c>
      <c r="G2" s="55" t="s">
        <v>63</v>
      </c>
      <c r="H2" s="55" t="s">
        <v>64</v>
      </c>
      <c r="I2" s="39"/>
      <c r="J2" s="39"/>
    </row>
    <row r="3" spans="1:10" ht="20.149999999999999" customHeight="1" x14ac:dyDescent="0.35">
      <c r="A3" s="52" t="s">
        <v>6</v>
      </c>
      <c r="B3" s="52" t="s">
        <v>5</v>
      </c>
      <c r="C3" s="52">
        <v>80</v>
      </c>
      <c r="D3" s="52">
        <f>ROUND((C3/$H$4),2)</f>
        <v>27.12</v>
      </c>
      <c r="E3" s="52">
        <f>ROUND((C3/$H$5),2)</f>
        <v>24.84</v>
      </c>
      <c r="F3" s="56">
        <v>1</v>
      </c>
      <c r="G3" s="57" t="s">
        <v>59</v>
      </c>
      <c r="H3" s="58" t="s">
        <v>59</v>
      </c>
      <c r="I3" s="39"/>
      <c r="J3" s="39"/>
    </row>
    <row r="4" spans="1:10" ht="20.149999999999999" customHeight="1" x14ac:dyDescent="0.35">
      <c r="A4" s="52" t="s">
        <v>8</v>
      </c>
      <c r="B4" s="52" t="s">
        <v>7</v>
      </c>
      <c r="C4" s="52">
        <v>80</v>
      </c>
      <c r="D4" s="52">
        <f t="shared" ref="D4:D23" si="0">ROUND((C4/$H$4),2)</f>
        <v>27.12</v>
      </c>
      <c r="E4" s="52">
        <f t="shared" ref="E4:E23" si="1">ROUND((C4/$H$5),2)</f>
        <v>24.84</v>
      </c>
      <c r="F4" s="52"/>
      <c r="G4" s="57" t="s">
        <v>60</v>
      </c>
      <c r="H4" s="58">
        <v>2.95</v>
      </c>
      <c r="I4" s="39"/>
      <c r="J4" s="39"/>
    </row>
    <row r="5" spans="1:10" ht="20.149999999999999" customHeight="1" x14ac:dyDescent="0.35">
      <c r="A5" s="52" t="s">
        <v>10</v>
      </c>
      <c r="B5" s="52" t="s">
        <v>9</v>
      </c>
      <c r="C5" s="52">
        <v>70</v>
      </c>
      <c r="D5" s="52">
        <f t="shared" si="0"/>
        <v>23.73</v>
      </c>
      <c r="E5" s="52">
        <f t="shared" si="1"/>
        <v>21.74</v>
      </c>
      <c r="F5" s="52"/>
      <c r="G5" s="57" t="s">
        <v>61</v>
      </c>
      <c r="H5" s="58">
        <v>3.22</v>
      </c>
      <c r="I5" s="39"/>
      <c r="J5" s="39"/>
    </row>
    <row r="6" spans="1:10" ht="20.149999999999999" customHeight="1" x14ac:dyDescent="0.35">
      <c r="A6" s="52" t="s">
        <v>12</v>
      </c>
      <c r="B6" s="52" t="s">
        <v>11</v>
      </c>
      <c r="C6" s="52">
        <v>80</v>
      </c>
      <c r="D6" s="52">
        <f t="shared" si="0"/>
        <v>27.12</v>
      </c>
      <c r="E6" s="52">
        <f t="shared" si="1"/>
        <v>24.84</v>
      </c>
      <c r="F6" s="52"/>
      <c r="G6" s="52"/>
      <c r="H6" s="52"/>
      <c r="I6" s="39"/>
      <c r="J6" s="39"/>
    </row>
    <row r="7" spans="1:10" ht="20.149999999999999" customHeight="1" x14ac:dyDescent="0.35">
      <c r="A7" s="52" t="s">
        <v>14</v>
      </c>
      <c r="B7" s="52" t="s">
        <v>13</v>
      </c>
      <c r="C7" s="52">
        <v>80</v>
      </c>
      <c r="D7" s="52">
        <f t="shared" si="0"/>
        <v>27.12</v>
      </c>
      <c r="E7" s="52">
        <f t="shared" si="1"/>
        <v>24.84</v>
      </c>
      <c r="F7" s="52"/>
      <c r="G7" s="52"/>
      <c r="H7" s="52"/>
      <c r="I7" s="39"/>
      <c r="J7" s="39"/>
    </row>
    <row r="8" spans="1:10" ht="20.149999999999999" customHeight="1" x14ac:dyDescent="0.35">
      <c r="A8" s="52" t="s">
        <v>16</v>
      </c>
      <c r="B8" s="52" t="s">
        <v>15</v>
      </c>
      <c r="C8" s="52">
        <v>80</v>
      </c>
      <c r="D8" s="52">
        <f t="shared" si="0"/>
        <v>27.12</v>
      </c>
      <c r="E8" s="52">
        <f t="shared" si="1"/>
        <v>24.84</v>
      </c>
      <c r="F8" s="52"/>
      <c r="G8" s="52"/>
      <c r="H8" s="52"/>
      <c r="I8" s="39"/>
      <c r="J8" s="39"/>
    </row>
    <row r="9" spans="1:10" ht="20.149999999999999" customHeight="1" x14ac:dyDescent="0.35">
      <c r="A9" s="52" t="s">
        <v>36</v>
      </c>
      <c r="B9" s="52" t="s">
        <v>17</v>
      </c>
      <c r="C9" s="52">
        <v>80</v>
      </c>
      <c r="D9" s="52">
        <f t="shared" si="0"/>
        <v>27.12</v>
      </c>
      <c r="E9" s="52">
        <f t="shared" si="1"/>
        <v>24.84</v>
      </c>
      <c r="F9" s="52"/>
      <c r="G9" s="52"/>
      <c r="H9" s="52"/>
      <c r="I9" s="39"/>
      <c r="J9" s="39"/>
    </row>
    <row r="10" spans="1:10" ht="20.149999999999999" customHeight="1" x14ac:dyDescent="0.35">
      <c r="A10" s="52" t="s">
        <v>39</v>
      </c>
      <c r="B10" s="52" t="s">
        <v>41</v>
      </c>
      <c r="C10" s="52">
        <v>80</v>
      </c>
      <c r="D10" s="52">
        <f t="shared" si="0"/>
        <v>27.12</v>
      </c>
      <c r="E10" s="52">
        <f t="shared" si="1"/>
        <v>24.84</v>
      </c>
      <c r="F10" s="52"/>
      <c r="G10" s="52"/>
      <c r="H10" s="52"/>
      <c r="I10" s="39"/>
      <c r="J10" s="39"/>
    </row>
    <row r="11" spans="1:10" ht="20.149999999999999" customHeight="1" x14ac:dyDescent="0.35">
      <c r="A11" s="52" t="s">
        <v>40</v>
      </c>
      <c r="B11" s="52" t="s">
        <v>42</v>
      </c>
      <c r="C11" s="52">
        <v>80</v>
      </c>
      <c r="D11" s="52">
        <f t="shared" si="0"/>
        <v>27.12</v>
      </c>
      <c r="E11" s="52">
        <f t="shared" si="1"/>
        <v>24.84</v>
      </c>
      <c r="F11" s="52"/>
      <c r="G11" s="52"/>
      <c r="H11" s="52"/>
      <c r="I11" s="39"/>
      <c r="J11" s="39"/>
    </row>
    <row r="12" spans="1:10" ht="20.149999999999999" customHeight="1" x14ac:dyDescent="0.35">
      <c r="A12" s="52" t="s">
        <v>19</v>
      </c>
      <c r="B12" s="52" t="s">
        <v>18</v>
      </c>
      <c r="C12" s="52">
        <v>80</v>
      </c>
      <c r="D12" s="52">
        <f t="shared" si="0"/>
        <v>27.12</v>
      </c>
      <c r="E12" s="52">
        <f t="shared" si="1"/>
        <v>24.84</v>
      </c>
      <c r="F12" s="52"/>
      <c r="G12" s="52"/>
      <c r="H12" s="52"/>
      <c r="I12" s="39"/>
      <c r="J12" s="39"/>
    </row>
    <row r="13" spans="1:10" ht="20.149999999999999" customHeight="1" x14ac:dyDescent="0.35">
      <c r="A13" s="52" t="s">
        <v>21</v>
      </c>
      <c r="B13" s="52" t="s">
        <v>20</v>
      </c>
      <c r="C13" s="52">
        <v>80</v>
      </c>
      <c r="D13" s="52">
        <f t="shared" si="0"/>
        <v>27.12</v>
      </c>
      <c r="E13" s="52">
        <f t="shared" si="1"/>
        <v>24.84</v>
      </c>
      <c r="F13" s="52"/>
      <c r="G13" s="52"/>
      <c r="H13" s="52"/>
      <c r="I13" s="39"/>
      <c r="J13" s="39"/>
    </row>
    <row r="14" spans="1:10" ht="20.149999999999999" customHeight="1" x14ac:dyDescent="0.35">
      <c r="A14" s="52" t="s">
        <v>23</v>
      </c>
      <c r="B14" s="52" t="s">
        <v>22</v>
      </c>
      <c r="C14" s="52">
        <v>80</v>
      </c>
      <c r="D14" s="52">
        <f t="shared" si="0"/>
        <v>27.12</v>
      </c>
      <c r="E14" s="52">
        <f t="shared" si="1"/>
        <v>24.84</v>
      </c>
      <c r="F14" s="52"/>
      <c r="G14" s="52"/>
      <c r="H14" s="52"/>
      <c r="I14" s="39"/>
      <c r="J14" s="39"/>
    </row>
    <row r="15" spans="1:10" ht="20.149999999999999" customHeight="1" x14ac:dyDescent="0.35">
      <c r="A15" s="52" t="s">
        <v>25</v>
      </c>
      <c r="B15" s="52" t="s">
        <v>24</v>
      </c>
      <c r="C15" s="52">
        <v>80</v>
      </c>
      <c r="D15" s="52">
        <f t="shared" si="0"/>
        <v>27.12</v>
      </c>
      <c r="E15" s="52">
        <f t="shared" si="1"/>
        <v>24.84</v>
      </c>
      <c r="F15" s="52"/>
      <c r="G15" s="52"/>
      <c r="H15" s="52"/>
      <c r="I15" s="39"/>
      <c r="J15" s="39"/>
    </row>
    <row r="16" spans="1:10" ht="20.149999999999999" customHeight="1" x14ac:dyDescent="0.35">
      <c r="A16" s="52" t="s">
        <v>27</v>
      </c>
      <c r="B16" s="52" t="s">
        <v>26</v>
      </c>
      <c r="C16" s="52">
        <v>80</v>
      </c>
      <c r="D16" s="52">
        <f t="shared" si="0"/>
        <v>27.12</v>
      </c>
      <c r="E16" s="52">
        <f t="shared" si="1"/>
        <v>24.84</v>
      </c>
      <c r="F16" s="52"/>
      <c r="G16" s="52"/>
      <c r="H16" s="52"/>
      <c r="I16" s="39"/>
      <c r="J16" s="39"/>
    </row>
    <row r="17" spans="1:10" ht="20.149999999999999" customHeight="1" x14ac:dyDescent="0.35">
      <c r="A17" s="52" t="s">
        <v>38</v>
      </c>
      <c r="B17" s="52" t="s">
        <v>28</v>
      </c>
      <c r="C17" s="52">
        <v>80</v>
      </c>
      <c r="D17" s="52">
        <f t="shared" si="0"/>
        <v>27.12</v>
      </c>
      <c r="E17" s="52">
        <f t="shared" si="1"/>
        <v>24.84</v>
      </c>
      <c r="F17" s="52"/>
      <c r="G17" s="52"/>
      <c r="H17" s="52"/>
      <c r="I17" s="39"/>
      <c r="J17" s="39"/>
    </row>
    <row r="18" spans="1:10" ht="20.149999999999999" customHeight="1" x14ac:dyDescent="0.35">
      <c r="A18" s="52" t="s">
        <v>37</v>
      </c>
      <c r="B18" s="52" t="s">
        <v>43</v>
      </c>
      <c r="C18" s="52">
        <v>80</v>
      </c>
      <c r="D18" s="52">
        <f t="shared" si="0"/>
        <v>27.12</v>
      </c>
      <c r="E18" s="52">
        <f t="shared" si="1"/>
        <v>24.84</v>
      </c>
      <c r="F18" s="52"/>
      <c r="G18" s="52"/>
      <c r="H18" s="52"/>
      <c r="I18" s="39"/>
      <c r="J18" s="39"/>
    </row>
    <row r="19" spans="1:10" ht="20.149999999999999" customHeight="1" x14ac:dyDescent="0.35">
      <c r="A19" s="52" t="s">
        <v>30</v>
      </c>
      <c r="B19" s="52" t="s">
        <v>29</v>
      </c>
      <c r="C19" s="52">
        <v>80</v>
      </c>
      <c r="D19" s="52">
        <f t="shared" si="0"/>
        <v>27.12</v>
      </c>
      <c r="E19" s="52">
        <f t="shared" si="1"/>
        <v>24.84</v>
      </c>
      <c r="F19" s="52"/>
      <c r="G19" s="52"/>
      <c r="H19" s="52"/>
      <c r="I19" s="39"/>
      <c r="J19" s="39"/>
    </row>
    <row r="20" spans="1:10" ht="20.149999999999999" customHeight="1" x14ac:dyDescent="0.35">
      <c r="A20" s="52" t="s">
        <v>32</v>
      </c>
      <c r="B20" s="52" t="s">
        <v>31</v>
      </c>
      <c r="C20" s="52">
        <v>80</v>
      </c>
      <c r="D20" s="52">
        <f t="shared" si="0"/>
        <v>27.12</v>
      </c>
      <c r="E20" s="52">
        <f t="shared" si="1"/>
        <v>24.84</v>
      </c>
      <c r="F20" s="52"/>
      <c r="G20" s="52"/>
      <c r="H20" s="52"/>
      <c r="I20" s="39"/>
      <c r="J20" s="39"/>
    </row>
    <row r="21" spans="1:10" ht="20.149999999999999" customHeight="1" x14ac:dyDescent="0.35">
      <c r="A21" s="52" t="s">
        <v>34</v>
      </c>
      <c r="B21" s="52" t="s">
        <v>33</v>
      </c>
      <c r="C21" s="52">
        <v>80</v>
      </c>
      <c r="D21" s="52">
        <f t="shared" si="0"/>
        <v>27.12</v>
      </c>
      <c r="E21" s="52">
        <f t="shared" si="1"/>
        <v>24.84</v>
      </c>
      <c r="F21" s="52"/>
      <c r="G21" s="52"/>
      <c r="H21" s="52"/>
      <c r="I21" s="39"/>
      <c r="J21" s="39"/>
    </row>
    <row r="22" spans="1:10" ht="20.149999999999999" customHeight="1" x14ac:dyDescent="0.35">
      <c r="A22" s="52" t="s">
        <v>52</v>
      </c>
      <c r="B22" s="52" t="s">
        <v>53</v>
      </c>
      <c r="C22" s="52">
        <v>80</v>
      </c>
      <c r="D22" s="52">
        <f t="shared" si="0"/>
        <v>27.12</v>
      </c>
      <c r="E22" s="52">
        <f t="shared" si="1"/>
        <v>24.84</v>
      </c>
      <c r="F22" s="52"/>
      <c r="G22" s="52"/>
      <c r="H22" s="52"/>
      <c r="I22" s="39"/>
      <c r="J22" s="39"/>
    </row>
    <row r="23" spans="1:10" ht="20.149999999999999" customHeight="1" x14ac:dyDescent="0.35">
      <c r="A23" s="52" t="s">
        <v>54</v>
      </c>
      <c r="B23" s="52" t="s">
        <v>55</v>
      </c>
      <c r="C23" s="52">
        <v>80</v>
      </c>
      <c r="D23" s="52">
        <f t="shared" si="0"/>
        <v>27.12</v>
      </c>
      <c r="E23" s="52">
        <f t="shared" si="1"/>
        <v>24.84</v>
      </c>
      <c r="F23" s="52"/>
      <c r="G23" s="52"/>
      <c r="H23" s="52"/>
      <c r="I23" s="51"/>
      <c r="J23" s="51"/>
    </row>
    <row r="24" spans="1:10" x14ac:dyDescent="0.35">
      <c r="A24" s="39"/>
      <c r="B24" s="39"/>
      <c r="C24" s="39"/>
      <c r="D24" s="39"/>
      <c r="E24" s="39"/>
      <c r="F24" s="39"/>
      <c r="G24" s="39"/>
      <c r="H24" s="39"/>
    </row>
    <row r="25" spans="1:10" x14ac:dyDescent="0.35">
      <c r="A25" s="39"/>
      <c r="B25" s="39"/>
      <c r="C25" s="39"/>
      <c r="D25" s="39"/>
      <c r="E25" s="39"/>
      <c r="F25" s="39"/>
      <c r="G25" s="39"/>
      <c r="H25" s="39"/>
    </row>
    <row r="26" spans="1:10" x14ac:dyDescent="0.35">
      <c r="A26" s="39"/>
      <c r="B26" s="39"/>
      <c r="C26" s="39"/>
      <c r="D26" s="39"/>
      <c r="E26" s="39"/>
      <c r="F26" s="39"/>
      <c r="G26" s="39"/>
      <c r="H26" s="39"/>
    </row>
    <row r="27" spans="1:10" x14ac:dyDescent="0.35">
      <c r="A27" s="39"/>
      <c r="B27" s="39"/>
      <c r="C27" s="39"/>
      <c r="D27" s="39"/>
      <c r="E27" s="39"/>
      <c r="F27" s="39"/>
      <c r="G27" s="39"/>
      <c r="H27" s="39"/>
    </row>
    <row r="28" spans="1:10" x14ac:dyDescent="0.35">
      <c r="A28" s="39"/>
      <c r="B28" s="39"/>
      <c r="C28" s="39"/>
      <c r="D28" s="39"/>
      <c r="E28" s="39"/>
      <c r="F28" s="39"/>
      <c r="G28" s="39"/>
      <c r="H28" s="39"/>
    </row>
    <row r="29" spans="1:10" x14ac:dyDescent="0.35">
      <c r="A29" s="39"/>
      <c r="B29" s="39"/>
      <c r="C29" s="39"/>
      <c r="D29" s="39"/>
      <c r="E29" s="39"/>
      <c r="F29" s="39"/>
      <c r="G29" s="39"/>
      <c r="H29" s="39"/>
    </row>
    <row r="30" spans="1:10" x14ac:dyDescent="0.35">
      <c r="A30" s="39"/>
      <c r="B30" s="39"/>
      <c r="C30" s="39"/>
      <c r="D30" s="39"/>
      <c r="E30" s="39"/>
      <c r="F30" s="39"/>
      <c r="G30" s="39"/>
      <c r="H30" s="39"/>
    </row>
    <row r="31" spans="1:10" x14ac:dyDescent="0.35">
      <c r="A31" s="39"/>
      <c r="B31" s="39"/>
      <c r="C31" s="39"/>
      <c r="D31" s="39"/>
      <c r="E31" s="39"/>
      <c r="F31" s="39"/>
      <c r="G31" s="39"/>
      <c r="H31" s="39"/>
    </row>
    <row r="32" spans="1:10" x14ac:dyDescent="0.35">
      <c r="A32" s="39"/>
      <c r="B32" s="39"/>
      <c r="C32" s="39"/>
      <c r="D32" s="39"/>
      <c r="E32" s="39"/>
      <c r="F32" s="39"/>
      <c r="G32" s="39"/>
      <c r="H32" s="39"/>
    </row>
    <row r="33" spans="1:8" x14ac:dyDescent="0.35">
      <c r="A33" s="39"/>
      <c r="B33" s="39"/>
      <c r="C33" s="39"/>
      <c r="D33" s="39"/>
      <c r="E33" s="39"/>
      <c r="F33" s="39"/>
      <c r="G33" s="39"/>
      <c r="H33" s="39"/>
    </row>
    <row r="34" spans="1:8" x14ac:dyDescent="0.35">
      <c r="A34" s="39"/>
      <c r="B34" s="39"/>
      <c r="C34" s="39"/>
      <c r="D34" s="39"/>
      <c r="E34" s="39"/>
      <c r="F34" s="39"/>
      <c r="G34" s="39"/>
      <c r="H34" s="39"/>
    </row>
    <row r="35" spans="1:8" x14ac:dyDescent="0.35">
      <c r="A35" s="39"/>
      <c r="B35" s="39"/>
      <c r="C35" s="39"/>
      <c r="D35" s="39"/>
      <c r="E35" s="39"/>
      <c r="F35" s="39"/>
      <c r="G35" s="39"/>
      <c r="H35" s="39"/>
    </row>
    <row r="36" spans="1:8" x14ac:dyDescent="0.35">
      <c r="A36" s="39"/>
      <c r="B36" s="39"/>
      <c r="C36" s="39"/>
      <c r="D36" s="39"/>
      <c r="E36" s="39"/>
      <c r="F36" s="39"/>
      <c r="G36" s="39"/>
      <c r="H36" s="39"/>
    </row>
    <row r="37" spans="1:8" x14ac:dyDescent="0.35">
      <c r="A37" s="39"/>
      <c r="B37" s="39"/>
      <c r="C37" s="39"/>
      <c r="D37" s="39"/>
      <c r="E37" s="39"/>
      <c r="F37" s="39"/>
      <c r="G37" s="39"/>
      <c r="H37" s="39"/>
    </row>
    <row r="38" spans="1:8" x14ac:dyDescent="0.35">
      <c r="A38" s="39"/>
      <c r="B38" s="39"/>
      <c r="C38" s="39"/>
      <c r="D38" s="39"/>
      <c r="E38" s="39"/>
      <c r="F38" s="39"/>
      <c r="G38" s="39"/>
      <c r="H38" s="39"/>
    </row>
    <row r="39" spans="1:8" x14ac:dyDescent="0.35">
      <c r="A39" s="39"/>
      <c r="B39" s="39"/>
      <c r="C39" s="39"/>
      <c r="D39" s="39"/>
      <c r="E39" s="39"/>
      <c r="F39" s="39"/>
      <c r="G39" s="39"/>
      <c r="H39" s="39"/>
    </row>
    <row r="40" spans="1:8" x14ac:dyDescent="0.35">
      <c r="A40" s="39"/>
      <c r="B40" s="39"/>
      <c r="C40" s="39"/>
      <c r="D40" s="39"/>
      <c r="E40" s="39"/>
      <c r="F40" s="39"/>
      <c r="G40" s="39"/>
      <c r="H40" s="39"/>
    </row>
    <row r="41" spans="1:8" x14ac:dyDescent="0.35">
      <c r="A41" s="39"/>
      <c r="B41" s="39"/>
      <c r="C41" s="39"/>
      <c r="D41" s="39"/>
      <c r="E41" s="39"/>
      <c r="F41" s="39"/>
      <c r="G41" s="39"/>
      <c r="H41" s="39"/>
    </row>
    <row r="42" spans="1:8" x14ac:dyDescent="0.35">
      <c r="A42" s="39"/>
      <c r="B42" s="39"/>
      <c r="C42" s="39"/>
      <c r="D42" s="39"/>
      <c r="E42" s="39"/>
      <c r="F42" s="39"/>
      <c r="G42" s="39"/>
      <c r="H42" s="39"/>
    </row>
    <row r="43" spans="1:8" x14ac:dyDescent="0.35">
      <c r="A43" s="39"/>
      <c r="B43" s="39"/>
      <c r="C43" s="39"/>
      <c r="D43" s="39"/>
      <c r="E43" s="39"/>
      <c r="F43" s="39"/>
      <c r="G43" s="39"/>
      <c r="H43" s="39"/>
    </row>
    <row r="44" spans="1:8" x14ac:dyDescent="0.35">
      <c r="A44" s="39"/>
      <c r="B44" s="39"/>
      <c r="C44" s="39"/>
      <c r="D44" s="39"/>
      <c r="E44" s="39"/>
      <c r="F44" s="39"/>
      <c r="G44" s="39"/>
      <c r="H44" s="39"/>
    </row>
    <row r="45" spans="1:8" x14ac:dyDescent="0.35">
      <c r="A45" s="39"/>
      <c r="B45" s="39"/>
      <c r="C45" s="39"/>
      <c r="D45" s="39"/>
      <c r="E45" s="39"/>
      <c r="F45" s="39"/>
      <c r="G45" s="39"/>
      <c r="H45" s="39"/>
    </row>
    <row r="46" spans="1:8" x14ac:dyDescent="0.35">
      <c r="A46" s="39"/>
      <c r="B46" s="39"/>
      <c r="C46" s="39"/>
      <c r="D46" s="39"/>
      <c r="E46" s="39"/>
      <c r="F46" s="39"/>
      <c r="G46" s="39"/>
      <c r="H46" s="39"/>
    </row>
    <row r="47" spans="1:8" x14ac:dyDescent="0.35">
      <c r="A47" s="39"/>
      <c r="B47" s="39"/>
      <c r="C47" s="39"/>
      <c r="D47" s="39"/>
      <c r="E47" s="39"/>
      <c r="F47" s="39"/>
      <c r="G47" s="39"/>
      <c r="H47" s="39"/>
    </row>
    <row r="48" spans="1:8" x14ac:dyDescent="0.35">
      <c r="A48" s="39"/>
      <c r="B48" s="39"/>
      <c r="C48" s="39"/>
      <c r="D48" s="39"/>
      <c r="E48" s="39"/>
      <c r="F48" s="39"/>
      <c r="G48" s="39"/>
      <c r="H48" s="39"/>
    </row>
    <row r="49" spans="1:8" x14ac:dyDescent="0.35">
      <c r="A49" s="39"/>
      <c r="B49" s="39"/>
      <c r="C49" s="39"/>
      <c r="D49" s="39"/>
      <c r="E49" s="39"/>
      <c r="F49" s="39"/>
      <c r="G49" s="39"/>
      <c r="H49" s="39"/>
    </row>
    <row r="50" spans="1:8" x14ac:dyDescent="0.35">
      <c r="A50" s="39"/>
      <c r="B50" s="39"/>
      <c r="C50" s="39"/>
      <c r="D50" s="39"/>
      <c r="E50" s="39"/>
      <c r="F50" s="39"/>
      <c r="G50" s="39"/>
      <c r="H50" s="39"/>
    </row>
    <row r="51" spans="1:8" x14ac:dyDescent="0.35">
      <c r="A51" s="39"/>
      <c r="B51" s="39"/>
      <c r="C51" s="39"/>
      <c r="D51" s="39"/>
      <c r="E51" s="39"/>
      <c r="F51" s="39"/>
      <c r="G51" s="39"/>
      <c r="H51" s="39"/>
    </row>
    <row r="52" spans="1:8" x14ac:dyDescent="0.35">
      <c r="A52" s="39"/>
      <c r="B52" s="39"/>
      <c r="C52" s="39"/>
      <c r="D52" s="39"/>
      <c r="E52" s="39"/>
      <c r="F52" s="39"/>
      <c r="G52" s="39"/>
      <c r="H52" s="39"/>
    </row>
    <row r="53" spans="1:8" x14ac:dyDescent="0.35">
      <c r="A53" s="39"/>
      <c r="B53" s="39"/>
      <c r="C53" s="39"/>
      <c r="D53" s="39"/>
      <c r="E53" s="39"/>
      <c r="F53" s="39"/>
      <c r="G53" s="39"/>
      <c r="H53" s="39"/>
    </row>
    <row r="54" spans="1:8" x14ac:dyDescent="0.35">
      <c r="A54" s="39"/>
      <c r="B54" s="39"/>
      <c r="C54" s="39"/>
      <c r="D54" s="39"/>
      <c r="E54" s="39"/>
      <c r="F54" s="39"/>
      <c r="G54" s="39"/>
      <c r="H54" s="39"/>
    </row>
    <row r="55" spans="1:8" x14ac:dyDescent="0.35">
      <c r="A55" s="39"/>
      <c r="B55" s="39"/>
      <c r="C55" s="39"/>
      <c r="D55" s="39"/>
      <c r="E55" s="39"/>
      <c r="F55" s="39"/>
      <c r="G55" s="39"/>
      <c r="H55" s="39"/>
    </row>
    <row r="56" spans="1:8" x14ac:dyDescent="0.35">
      <c r="A56" s="39"/>
      <c r="B56" s="39"/>
      <c r="C56" s="39"/>
      <c r="D56" s="39"/>
      <c r="E56" s="39"/>
      <c r="F56" s="39"/>
      <c r="G56" s="39"/>
      <c r="H56" s="39"/>
    </row>
    <row r="57" spans="1:8" x14ac:dyDescent="0.35">
      <c r="A57" s="39"/>
      <c r="B57" s="39"/>
      <c r="C57" s="39"/>
      <c r="D57" s="39"/>
      <c r="E57" s="39"/>
      <c r="F57" s="39"/>
      <c r="G57" s="39"/>
      <c r="H57" s="39"/>
    </row>
    <row r="58" spans="1:8" x14ac:dyDescent="0.35">
      <c r="A58" s="39"/>
      <c r="B58" s="39"/>
      <c r="C58" s="39"/>
      <c r="D58" s="39"/>
      <c r="E58" s="39"/>
      <c r="F58" s="39"/>
      <c r="G58" s="39"/>
      <c r="H58" s="39"/>
    </row>
    <row r="59" spans="1:8" x14ac:dyDescent="0.35">
      <c r="A59" s="39"/>
      <c r="B59" s="39"/>
      <c r="C59" s="39"/>
      <c r="D59" s="39"/>
      <c r="E59" s="39"/>
      <c r="F59" s="39"/>
      <c r="G59" s="39"/>
      <c r="H59" s="39"/>
    </row>
    <row r="60" spans="1:8" x14ac:dyDescent="0.35">
      <c r="A60" s="39"/>
      <c r="B60" s="39"/>
      <c r="C60" s="39"/>
      <c r="D60" s="39"/>
      <c r="E60" s="39"/>
      <c r="F60" s="39"/>
      <c r="G60" s="39"/>
      <c r="H60" s="39"/>
    </row>
    <row r="61" spans="1:8" x14ac:dyDescent="0.35">
      <c r="A61" s="39"/>
      <c r="B61" s="39"/>
      <c r="C61" s="39"/>
      <c r="D61" s="39"/>
      <c r="E61" s="39"/>
      <c r="F61" s="39"/>
      <c r="G61" s="39"/>
      <c r="H61" s="39"/>
    </row>
    <row r="62" spans="1:8" x14ac:dyDescent="0.35">
      <c r="A62" s="39"/>
      <c r="B62" s="39"/>
      <c r="C62" s="39"/>
      <c r="D62" s="39"/>
      <c r="E62" s="39"/>
      <c r="F62" s="39"/>
      <c r="G62" s="39"/>
      <c r="H62" s="39"/>
    </row>
    <row r="63" spans="1:8" x14ac:dyDescent="0.35">
      <c r="A63" s="39"/>
      <c r="B63" s="39"/>
      <c r="C63" s="39"/>
      <c r="D63" s="39"/>
      <c r="E63" s="39"/>
      <c r="F63" s="39"/>
      <c r="G63" s="39"/>
      <c r="H63" s="39"/>
    </row>
    <row r="64" spans="1:8" x14ac:dyDescent="0.35">
      <c r="A64" s="39"/>
      <c r="B64" s="39"/>
      <c r="C64" s="39"/>
      <c r="D64" s="39"/>
      <c r="E64" s="39"/>
      <c r="F64" s="39"/>
      <c r="G64" s="39"/>
      <c r="H64" s="39"/>
    </row>
    <row r="65" spans="1:8" x14ac:dyDescent="0.35">
      <c r="A65" s="39"/>
      <c r="B65" s="39"/>
      <c r="C65" s="39"/>
      <c r="D65" s="39"/>
      <c r="E65" s="39"/>
      <c r="F65" s="39"/>
      <c r="G65" s="39"/>
      <c r="H65" s="39"/>
    </row>
    <row r="66" spans="1:8" x14ac:dyDescent="0.35">
      <c r="A66" s="39"/>
      <c r="B66" s="39"/>
      <c r="C66" s="39"/>
      <c r="D66" s="39"/>
      <c r="E66" s="39"/>
      <c r="F66" s="39"/>
      <c r="G66" s="39"/>
      <c r="H66" s="39"/>
    </row>
    <row r="67" spans="1:8" x14ac:dyDescent="0.35">
      <c r="A67" s="39"/>
      <c r="B67" s="39"/>
      <c r="C67" s="39"/>
      <c r="D67" s="39"/>
      <c r="E67" s="39"/>
      <c r="F67" s="39"/>
      <c r="G67" s="39"/>
      <c r="H67" s="39"/>
    </row>
    <row r="68" spans="1:8" x14ac:dyDescent="0.35">
      <c r="A68" s="39"/>
      <c r="B68" s="39"/>
      <c r="C68" s="39"/>
      <c r="D68" s="39"/>
      <c r="E68" s="39"/>
      <c r="F68" s="39"/>
      <c r="G68" s="39"/>
      <c r="H68" s="39"/>
    </row>
    <row r="69" spans="1:8" x14ac:dyDescent="0.35">
      <c r="A69" s="39"/>
      <c r="B69" s="39"/>
      <c r="C69" s="39"/>
      <c r="D69" s="39"/>
      <c r="E69" s="39"/>
      <c r="F69" s="39"/>
      <c r="G69" s="39"/>
      <c r="H69" s="39"/>
    </row>
    <row r="70" spans="1:8" x14ac:dyDescent="0.35">
      <c r="A70" s="39"/>
      <c r="B70" s="39"/>
      <c r="C70" s="39"/>
      <c r="D70" s="39"/>
      <c r="E70" s="39"/>
      <c r="F70" s="39"/>
      <c r="G70" s="39"/>
      <c r="H70" s="39"/>
    </row>
    <row r="71" spans="1:8" x14ac:dyDescent="0.35">
      <c r="A71" s="39"/>
      <c r="B71" s="39"/>
      <c r="C71" s="39"/>
      <c r="D71" s="39"/>
      <c r="E71" s="39"/>
      <c r="F71" s="39"/>
      <c r="G71" s="39"/>
      <c r="H71" s="39"/>
    </row>
    <row r="72" spans="1:8" x14ac:dyDescent="0.35">
      <c r="A72" s="39"/>
      <c r="B72" s="39"/>
      <c r="C72" s="39"/>
      <c r="D72" s="39"/>
      <c r="E72" s="39"/>
      <c r="F72" s="39"/>
      <c r="G72" s="39"/>
      <c r="H72" s="39"/>
    </row>
    <row r="73" spans="1:8" x14ac:dyDescent="0.35">
      <c r="A73" s="39"/>
      <c r="B73" s="39"/>
      <c r="C73" s="39"/>
      <c r="D73" s="39"/>
      <c r="E73" s="39"/>
      <c r="F73" s="39"/>
      <c r="G73" s="39"/>
      <c r="H73" s="39"/>
    </row>
    <row r="74" spans="1:8" x14ac:dyDescent="0.35">
      <c r="A74" s="39"/>
      <c r="B74" s="39"/>
      <c r="C74" s="39"/>
      <c r="D74" s="39"/>
      <c r="E74" s="39"/>
      <c r="F74" s="39"/>
      <c r="G74" s="39"/>
      <c r="H74" s="39"/>
    </row>
    <row r="75" spans="1:8" x14ac:dyDescent="0.35">
      <c r="A75" s="39"/>
      <c r="B75" s="39"/>
      <c r="C75" s="39"/>
      <c r="D75" s="39"/>
      <c r="E75" s="39"/>
      <c r="F75" s="39"/>
      <c r="G75" s="39"/>
      <c r="H75" s="39"/>
    </row>
    <row r="76" spans="1:8" x14ac:dyDescent="0.35">
      <c r="A76" s="39"/>
      <c r="B76" s="39"/>
      <c r="C76" s="39"/>
      <c r="D76" s="39"/>
      <c r="E76" s="39"/>
      <c r="F76" s="39"/>
      <c r="G76" s="39"/>
      <c r="H76" s="39"/>
    </row>
    <row r="77" spans="1:8" x14ac:dyDescent="0.35">
      <c r="A77" s="39"/>
      <c r="B77" s="39"/>
      <c r="C77" s="39"/>
      <c r="D77" s="39"/>
      <c r="E77" s="39"/>
      <c r="F77" s="39"/>
      <c r="G77" s="39"/>
      <c r="H77" s="39"/>
    </row>
    <row r="78" spans="1:8" x14ac:dyDescent="0.35">
      <c r="A78" s="39"/>
      <c r="B78" s="39"/>
      <c r="C78" s="39"/>
      <c r="D78" s="39"/>
      <c r="E78" s="39"/>
      <c r="F78" s="39"/>
      <c r="G78" s="39"/>
      <c r="H78" s="39"/>
    </row>
    <row r="79" spans="1:8" x14ac:dyDescent="0.35">
      <c r="A79" s="39"/>
      <c r="B79" s="39"/>
      <c r="C79" s="39"/>
      <c r="D79" s="39"/>
      <c r="E79" s="39"/>
      <c r="F79" s="39"/>
      <c r="G79" s="39"/>
      <c r="H79" s="39"/>
    </row>
    <row r="80" spans="1:8" x14ac:dyDescent="0.35">
      <c r="A80" s="39"/>
      <c r="B80" s="39"/>
      <c r="C80" s="39"/>
      <c r="D80" s="39"/>
      <c r="E80" s="39"/>
      <c r="F80" s="39"/>
      <c r="G80" s="39"/>
      <c r="H80" s="39"/>
    </row>
    <row r="81" spans="1:8" x14ac:dyDescent="0.35">
      <c r="A81" s="39"/>
      <c r="B81" s="39"/>
      <c r="C81" s="39"/>
      <c r="D81" s="39"/>
      <c r="E81" s="39"/>
      <c r="F81" s="39"/>
      <c r="G81" s="39"/>
      <c r="H81" s="39"/>
    </row>
    <row r="82" spans="1:8" x14ac:dyDescent="0.35">
      <c r="A82" s="39"/>
      <c r="B82" s="39"/>
      <c r="C82" s="39"/>
      <c r="D82" s="39"/>
      <c r="E82" s="39"/>
      <c r="F82" s="39"/>
      <c r="G82" s="39"/>
      <c r="H82" s="39"/>
    </row>
    <row r="83" spans="1:8" x14ac:dyDescent="0.35">
      <c r="A83" s="39"/>
      <c r="B83" s="39"/>
      <c r="C83" s="39"/>
      <c r="D83" s="39"/>
      <c r="E83" s="39"/>
      <c r="F83" s="39"/>
      <c r="G83" s="39"/>
      <c r="H83" s="39"/>
    </row>
    <row r="84" spans="1:8" x14ac:dyDescent="0.35">
      <c r="A84" s="39"/>
      <c r="B84" s="39"/>
      <c r="C84" s="39"/>
      <c r="D84" s="39"/>
      <c r="E84" s="39"/>
      <c r="F84" s="39"/>
      <c r="G84" s="39"/>
      <c r="H84" s="39"/>
    </row>
    <row r="85" spans="1:8" x14ac:dyDescent="0.35">
      <c r="A85" s="39"/>
      <c r="B85" s="39"/>
      <c r="C85" s="39"/>
      <c r="D85" s="39"/>
      <c r="E85" s="39"/>
      <c r="F85" s="39"/>
      <c r="G85" s="39"/>
      <c r="H85" s="39"/>
    </row>
    <row r="86" spans="1:8" x14ac:dyDescent="0.35">
      <c r="A86" s="39"/>
      <c r="B86" s="39"/>
      <c r="C86" s="39"/>
      <c r="D86" s="39"/>
      <c r="E86" s="39"/>
      <c r="F86" s="39"/>
      <c r="G86" s="39"/>
      <c r="H86" s="39"/>
    </row>
    <row r="87" spans="1:8" x14ac:dyDescent="0.35">
      <c r="A87" s="39"/>
      <c r="B87" s="39"/>
      <c r="C87" s="39"/>
      <c r="D87" s="39"/>
      <c r="E87" s="39"/>
      <c r="F87" s="39"/>
      <c r="G87" s="39"/>
      <c r="H87" s="39"/>
    </row>
    <row r="88" spans="1:8" x14ac:dyDescent="0.35">
      <c r="A88" s="39"/>
      <c r="B88" s="39"/>
      <c r="C88" s="39"/>
      <c r="D88" s="39"/>
      <c r="E88" s="39"/>
      <c r="F88" s="39"/>
      <c r="G88" s="39"/>
      <c r="H88" s="39"/>
    </row>
    <row r="89" spans="1:8" x14ac:dyDescent="0.35">
      <c r="A89" s="39"/>
      <c r="B89" s="39"/>
      <c r="C89" s="39"/>
      <c r="D89" s="39"/>
      <c r="E89" s="39"/>
      <c r="F89" s="39"/>
      <c r="G89" s="39"/>
      <c r="H89" s="39"/>
    </row>
    <row r="90" spans="1:8" x14ac:dyDescent="0.35">
      <c r="A90" s="39"/>
      <c r="B90" s="39"/>
      <c r="C90" s="39"/>
      <c r="D90" s="39"/>
      <c r="E90" s="39"/>
      <c r="F90" s="39"/>
      <c r="G90" s="39"/>
      <c r="H90" s="39"/>
    </row>
    <row r="91" spans="1:8" x14ac:dyDescent="0.35">
      <c r="A91" s="39"/>
      <c r="B91" s="39"/>
      <c r="C91" s="39"/>
      <c r="D91" s="39"/>
      <c r="E91" s="39"/>
      <c r="F91" s="39"/>
      <c r="G91" s="39"/>
      <c r="H91" s="39"/>
    </row>
    <row r="92" spans="1:8" x14ac:dyDescent="0.35">
      <c r="A92" s="39"/>
      <c r="B92" s="39"/>
      <c r="C92" s="39"/>
      <c r="D92" s="39"/>
      <c r="E92" s="39"/>
      <c r="F92" s="39"/>
      <c r="G92" s="39"/>
      <c r="H92" s="39"/>
    </row>
    <row r="93" spans="1:8" x14ac:dyDescent="0.35">
      <c r="A93" s="39"/>
      <c r="B93" s="39"/>
      <c r="C93" s="39"/>
      <c r="D93" s="39"/>
      <c r="E93" s="39"/>
      <c r="F93" s="39"/>
      <c r="G93" s="39"/>
      <c r="H93" s="39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43B0BE-0352-465A-A68A-989E04E061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28</vt:i4>
      </vt:variant>
    </vt:vector>
  </HeadingPairs>
  <TitlesOfParts>
    <vt:vector size="36" baseType="lpstr">
      <vt:lpstr>General Information</vt:lpstr>
      <vt:lpstr>Sample Information</vt:lpstr>
      <vt:lpstr>Test Standard</vt:lpstr>
      <vt:lpstr>Laboratory Service Information</vt:lpstr>
      <vt:lpstr>Lab Service Standards</vt:lpstr>
      <vt:lpstr>Programala_Bilgisi</vt:lpstr>
      <vt:lpstr>Maliyet</vt:lpstr>
      <vt:lpstr>Test_Fiyatları</vt:lpstr>
      <vt:lpstr>AT</vt:lpstr>
      <vt:lpstr>BK</vt:lpstr>
      <vt:lpstr>BS</vt:lpstr>
      <vt:lpstr>CC</vt:lpstr>
      <vt:lpstr>CD</vt:lpstr>
      <vt:lpstr>CP</vt:lpstr>
      <vt:lpstr>DT</vt:lpstr>
      <vt:lpstr>GV</vt:lpstr>
      <vt:lpstr>ISO_6892_1_2019</vt:lpstr>
      <vt:lpstr>KA</vt:lpstr>
      <vt:lpstr>KR</vt:lpstr>
      <vt:lpstr>KY</vt:lpstr>
      <vt:lpstr>LC</vt:lpstr>
      <vt:lpstr>o</vt:lpstr>
      <vt:lpstr>PH</vt:lpstr>
      <vt:lpstr>SA</vt:lpstr>
      <vt:lpstr>SP</vt:lpstr>
      <vt:lpstr>SR</vt:lpstr>
      <vt:lpstr>ST</vt:lpstr>
      <vt:lpstr>'General Information'!Yazdırma_Alanı</vt:lpstr>
      <vt:lpstr>'Lab Service Standards'!Yazdırma_Alanı</vt:lpstr>
      <vt:lpstr>'Laboratory Service Information'!Yazdırma_Alanı</vt:lpstr>
      <vt:lpstr>Maliyet!Yazdırma_Alanı</vt:lpstr>
      <vt:lpstr>'Sample Information'!Yazdırma_Alanı</vt:lpstr>
      <vt:lpstr>'Test Standard'!Yazdırma_Alanı</vt:lpstr>
      <vt:lpstr>'General Information'!Yazdırma_Başlıkları</vt:lpstr>
      <vt:lpstr>'Sample Information'!Yazdırma_Başlıkları</vt:lpstr>
      <vt:lpstr>YG</vt:lpstr>
    </vt:vector>
  </TitlesOfParts>
  <Manager/>
  <Company>Mitaş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Osman AKKOYUNLU</dc:creator>
  <cp:keywords/>
  <dc:description/>
  <cp:lastModifiedBy>Cansu ACER KARAOĞLAN</cp:lastModifiedBy>
  <cp:lastPrinted>2023-03-28T11:02:22Z</cp:lastPrinted>
  <dcterms:created xsi:type="dcterms:W3CDTF">2016-11-08T12:44:56Z</dcterms:created>
  <dcterms:modified xsi:type="dcterms:W3CDTF">2023-07-11T10:15:01Z</dcterms:modified>
  <cp:category/>
</cp:coreProperties>
</file>