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ctrProps/ctrProp4.xml" ContentType="application/vnd.ms-excel.controlproperties+xml"/>
  <Override PartName="/xl/ctrProps/ctrProp5.xml" ContentType="application/vnd.ms-excel.controlproperties+xml"/>
  <Override PartName="/xl/ctrProps/ctrProp6.xml" ContentType="application/vnd.ms-excel.controlproperties+xml"/>
  <Override PartName="/xl/ctrProps/ctrProp7.xml" ContentType="application/vnd.ms-excel.controlproperties+xml"/>
  <Override PartName="/xl/ctrProps/ctrProp8.xml" ContentType="application/vnd.ms-excel.controlproperties+xml"/>
  <Override PartName="/xl/ctrProps/ctrProp9.xml" ContentType="application/vnd.ms-excel.controlproperties+xml"/>
  <Override PartName="/xl/ctrProps/ctrProp10.xml" ContentType="application/vnd.ms-excel.controlproperties+xml"/>
  <Override PartName="/xl/ctrProps/ctrProp11.xml" ContentType="application/vnd.ms-excel.controlproperties+xml"/>
  <Override PartName="/xl/ctrProps/ctrProp12.xml" ContentType="application/vnd.ms-excel.controlproperties+xml"/>
  <Override PartName="/xl/ctrProps/ctrProp13.xml" ContentType="application/vnd.ms-excel.controlproperties+xml"/>
  <Override PartName="/xl/ctrProps/ctrProp14.xml" ContentType="application/vnd.ms-excel.controlproperties+xml"/>
  <Override PartName="/xl/ctrProps/ctrProp15.xml" ContentType="application/vnd.ms-excel.controlproperties+xml"/>
  <Override PartName="/xl/ctrProps/ctrProp16.xml" ContentType="application/vnd.ms-excel.controlproperties+xml"/>
  <Override PartName="/xl/ctrProps/ctrProp17.xml" ContentType="application/vnd.ms-excel.controlproperties+xml"/>
  <Override PartName="/xl/ctrProps/ctrProp18.xml" ContentType="application/vnd.ms-excel.controlproperties+xml"/>
  <Override PartName="/xl/ctrProps/ctrProp19.xml" ContentType="application/vnd.ms-excel.controlproperties+xml"/>
  <Override PartName="/xl/ctrProps/ctrProp20.xml" ContentType="application/vnd.ms-excel.controlproperties+xml"/>
  <Override PartName="/xl/ctrProps/ctrProp21.xml" ContentType="application/vnd.ms-excel.controlproperties+xml"/>
  <Override PartName="/xl/ctrProps/ctrProp22.xml" ContentType="application/vnd.ms-excel.controlproperties+xml"/>
  <Override PartName="/xl/ctrProps/ctrProp23.xml" ContentType="application/vnd.ms-excel.controlproperties+xml"/>
  <Override PartName="/xl/ctrProps/ctrProp24.xml" ContentType="application/vnd.ms-excel.controlproperties+xml"/>
  <Override PartName="/xl/ctrProps/ctrProp25.xml" ContentType="application/vnd.ms-excel.controlproperties+xml"/>
  <Override PartName="/xl/ctrProps/ctrProp26.xml" ContentType="application/vnd.ms-excel.controlproperties+xml"/>
  <Override PartName="/xl/ctrProps/ctrProp27.xml" ContentType="application/vnd.ms-excel.controlproperties+xml"/>
  <Override PartName="/xl/ctrProps/ctrProp28.xml" ContentType="application/vnd.ms-excel.controlproperties+xml"/>
  <Override PartName="/xl/ctrProps/ctrProp29.xml" ContentType="application/vnd.ms-excel.controlproperties+xml"/>
  <Override PartName="/xl/ctrProps/ctrProp30.xml" ContentType="application/vnd.ms-excel.controlproperties+xml"/>
  <Override PartName="/xl/ctrProps/ctrProp31.xml" ContentType="application/vnd.ms-excel.controlproperties+xml"/>
  <Override PartName="/xl/ctrProps/ctrProp32.xml" ContentType="application/vnd.ms-excel.controlproperties+xml"/>
  <Override PartName="/xl/ctrProps/ctrProp33.xml" ContentType="application/vnd.ms-excel.controlproperties+xml"/>
  <Override PartName="/xl/ctrProps/ctrProp34.xml" ContentType="application/vnd.ms-excel.controlproperties+xml"/>
  <Override PartName="/xl/ctrProps/ctrProp35.xml" ContentType="application/vnd.ms-excel.controlproperties+xml"/>
  <Override PartName="/xl/ctrProps/ctrProp36.xml" ContentType="application/vnd.ms-excel.controlproperties+xml"/>
  <Override PartName="/xl/ctrProps/ctrProp37.xml" ContentType="application/vnd.ms-excel.controlproperties+xml"/>
  <Override PartName="/xl/ctrProps/ctrProp38.xml" ContentType="application/vnd.ms-excel.controlproperties+xml"/>
  <Override PartName="/xl/ctrProps/ctrProp39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026"/>
  <workbookPr codeName="BuÇalışmaKitabı"/>
  <mc:AlternateContent xmlns:mc="http://schemas.openxmlformats.org/markup-compatibility/2006">
    <mc:Choice Requires="x15">
      <x15ac:absPath xmlns:x15ac="http://schemas.microsoft.com/office/spreadsheetml/2010/11/ac" url="\\fs1-mitas\Kalite_Laboratuvar\MTLAB\0_KALİTE_17025_2022\05 Uygulamalar\Denetim Uygunsuzlukları\2023\değişecek dokümanlar\"/>
    </mc:Choice>
  </mc:AlternateContent>
  <bookViews>
    <workbookView xWindow="28680" yWindow="-120" windowWidth="29040" windowHeight="15840" activeTab="1"/>
  </bookViews>
  <sheets>
    <sheet name="Gen_Bilgiler" sheetId="1" r:id="rId3"/>
    <sheet name="Num_Bilgileri" sheetId="9" r:id="rId4"/>
    <sheet name="Num_Yap_Testler" sheetId="3" r:id="rId5"/>
    <sheet name="Lb_Hiz_Bilgisi" sheetId="4" r:id="rId6"/>
    <sheet name="Lb_Hz_Standartları" sheetId="5" state="hidden" r:id="rId7"/>
    <sheet name="Programala_Bilgisi" sheetId="6" state="hidden" r:id="rId8"/>
    <sheet name="Maliyet" sheetId="7" state="hidden" r:id="rId9"/>
    <sheet name="Test_Fiyatları" sheetId="8" state="hidden" r:id="rId10"/>
  </sheets>
  <definedNames>
    <definedName name="AT">Lb_Hz_Standartları!$T$6:$T$15</definedName>
    <definedName name="BK">Lb_Hz_Standartları!$K$6:$K$15</definedName>
    <definedName name="BS">Lb_Hz_Standartları!$N$6:$N$15</definedName>
    <definedName name="CC">Lb_Hz_Standartları!$F$6:$F$15</definedName>
    <definedName name="CD">Lb_Hz_Standartları!$D$6:$D$15</definedName>
    <definedName name="CP">Lb_Hz_Standartları!$G$6:$G$15</definedName>
    <definedName name="DT">Lb_Hz_Standartları!$S$6:$S$15</definedName>
    <definedName name="GV">Lb_Hz_Standartları!$I$6:$I$15</definedName>
    <definedName name="KA">Lb_Hz_Standartları!$O$6:$O$15</definedName>
    <definedName name="KR">Lb_Hz_Standartları!$L$6:$L$15</definedName>
    <definedName name="KY">Lb_Hz_Standartları!$J$6:$J$15</definedName>
    <definedName name="LC">Lb_Hz_Standartları!$C$6:$C$15</definedName>
    <definedName name="MK">Lb_Hz_Standartları!#REF!</definedName>
    <definedName name="MR">Lb_Hz_Standartları!#REF!</definedName>
    <definedName name="MT">Lb_Hz_Standartları!#REF!</definedName>
    <definedName name="o">Lb_Hz_Standartları!$C$5:$G$9</definedName>
    <definedName name="PH">Lb_Hz_Standartları!$P$6:$P$15</definedName>
    <definedName name="SA">Lb_Hz_Standartları!$E$6:$E$15</definedName>
    <definedName name="SP">Lb_Hz_Standartları!$H$6:$H$15</definedName>
    <definedName name="SR">Lb_Hz_Standartları!$M$6:$M$15</definedName>
    <definedName name="ST">Lb_Hz_Standartları!$R$6:$R$15</definedName>
    <definedName name="_xlnm.Print_Area" localSheetId="0">Gen_Bilgiler!$A$1:$I$40</definedName>
    <definedName name="_xlnm.Print_Area" localSheetId="3">Lb_Hiz_Bilgisi!$A$1:$E$25</definedName>
    <definedName name="_xlnm.Print_Area" localSheetId="4">Lb_Hz_Standartları!$A$1:$T$15</definedName>
    <definedName name="_xlnm.Print_Area" localSheetId="6">Maliyet!$A$1:$P$35</definedName>
    <definedName name="_xlnm.Print_Area" localSheetId="1">Num_Bilgileri!$A$1:$L$30</definedName>
    <definedName name="_xlnm.Print_Area" localSheetId="2">Num_Yap_Testler!$A$1:$M$31</definedName>
    <definedName name="_xlnm.Print_Titles" localSheetId="0">Gen_Bilgiler!$A:$I,Gen_Bilgiler!$1:$4</definedName>
    <definedName name="_xlnm.Print_Titles" localSheetId="1">Num_Bilgileri!$A:$L,Num_Bilgileri!$1:$6</definedName>
    <definedName name="YG">Lb_Hz_Standartları!$Q$6:$Q$15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<sst xmlns="http://schemas.openxmlformats.org/spreadsheetml/2006/main" count="255" uniqueCount="165">
  <si>
    <t>İSTEK NUMARASI (*)</t>
  </si>
  <si>
    <t>Adı</t>
  </si>
  <si>
    <t>Adresi</t>
  </si>
  <si>
    <t>Vergi Dairesi</t>
  </si>
  <si>
    <t>Başvuru Tarihi</t>
  </si>
  <si>
    <t>Vergi No</t>
  </si>
  <si>
    <t>MÜŞTERİ YETKİLİSİ BİLGİLERİ</t>
  </si>
  <si>
    <t>Adı ve Soyadı</t>
  </si>
  <si>
    <t>Telefon</t>
  </si>
  <si>
    <t>GSM</t>
  </si>
  <si>
    <t>Unvanı</t>
  </si>
  <si>
    <t>Faks</t>
  </si>
  <si>
    <t>E-posta</t>
  </si>
  <si>
    <t>TESLİMAT BİLGİLERİ (Gönderi masrafları müşteriye aittir.)</t>
  </si>
  <si>
    <t>Fatura</t>
  </si>
  <si>
    <t>Rapor</t>
  </si>
  <si>
    <t>Kargo</t>
  </si>
  <si>
    <t>Posta</t>
  </si>
  <si>
    <t>Elden</t>
  </si>
  <si>
    <t>E-Fatura</t>
  </si>
  <si>
    <t>DENEY NUMUNELERİNİN LABORATUVARA TESLİM BİLGİSİ</t>
  </si>
  <si>
    <t>Numune(ler)</t>
  </si>
  <si>
    <t>Tarih</t>
  </si>
  <si>
    <t>Teslim Eden</t>
  </si>
  <si>
    <t>İmza</t>
  </si>
  <si>
    <r>
      <t xml:space="preserve">DENEY NUMUNELERİNİN KONTROLÜ </t>
    </r>
    <r>
      <rPr>
        <b/>
        <vertAlign val="superscript"/>
        <sz val="11"/>
        <color theme="1"/>
        <rFont val="Arial"/>
        <family val="2"/>
        <charset val="162"/>
      </rPr>
      <t>(*)</t>
    </r>
  </si>
  <si>
    <t>Görsel Kontrolü</t>
  </si>
  <si>
    <t>Boyutsal Kontrolü</t>
  </si>
  <si>
    <t>Uygun</t>
  </si>
  <si>
    <t>Uygun Değil</t>
  </si>
  <si>
    <t>Deney Kodu</t>
  </si>
  <si>
    <t>Deney Adı</t>
  </si>
  <si>
    <t>LC</t>
  </si>
  <si>
    <t>Lama Çekme Deneyi</t>
  </si>
  <si>
    <t>CD</t>
  </si>
  <si>
    <t>Charpy Vurma Deneyi</t>
  </si>
  <si>
    <t>SA</t>
  </si>
  <si>
    <t>Spektral Analiz Deneyi</t>
  </si>
  <si>
    <t>CC</t>
  </si>
  <si>
    <t>Cıvata, Vida ve Saplama Çekme Deneyi</t>
  </si>
  <si>
    <t>CP</t>
  </si>
  <si>
    <t>Cıvata, Vida ve Saplama Yük Dayanım (Proof Load) Deneyi</t>
  </si>
  <si>
    <t>SP</t>
  </si>
  <si>
    <t>Somun Yük Dayanım (Proof Load) Deneyi</t>
  </si>
  <si>
    <t>GV</t>
  </si>
  <si>
    <t>BK</t>
  </si>
  <si>
    <t>Bükme Deneyi</t>
  </si>
  <si>
    <t>KR</t>
  </si>
  <si>
    <t>Kırma Deneyi</t>
  </si>
  <si>
    <t>SR</t>
  </si>
  <si>
    <t>Sertlik Deneyi</t>
  </si>
  <si>
    <t>MK</t>
  </si>
  <si>
    <t xml:space="preserve">Makroskobik İnceleme Deneyi </t>
  </si>
  <si>
    <t>MR</t>
  </si>
  <si>
    <t xml:space="preserve">Mikroskobik İnceleme Deneyi </t>
  </si>
  <si>
    <t>BS</t>
  </si>
  <si>
    <t>PH</t>
  </si>
  <si>
    <t>pH Ölçüm Deneyi</t>
  </si>
  <si>
    <t>YG</t>
  </si>
  <si>
    <t>Yoğunluk Ölçüm Deneyi</t>
  </si>
  <si>
    <t>ST</t>
  </si>
  <si>
    <t>Serbest Asit Tayini Deneyi</t>
  </si>
  <si>
    <t>Açıklama  (Çelik, Çinko veya Kaynaklı Malzeme vb.)</t>
  </si>
  <si>
    <t>Açıklama
(Gönderileriniz farklı bir adrese gönderilecek ise lütfen belirtiniz.)</t>
  </si>
  <si>
    <r>
      <t xml:space="preserve">LİSTE NUMARASI </t>
    </r>
    <r>
      <rPr>
        <b/>
        <vertAlign val="superscript"/>
        <sz val="11"/>
        <color theme="1"/>
        <rFont val="Arial"/>
        <family val="2"/>
        <charset val="162"/>
      </rPr>
      <t>(*)</t>
    </r>
  </si>
  <si>
    <t>Numune No</t>
  </si>
  <si>
    <t>Proje Adı</t>
  </si>
  <si>
    <t>Proje Numarası</t>
  </si>
  <si>
    <t>Poz No</t>
  </si>
  <si>
    <t>Tedarikçi</t>
  </si>
  <si>
    <t>Döküm No</t>
  </si>
  <si>
    <t>Takip No</t>
  </si>
  <si>
    <t>Denetçi Eşliği</t>
  </si>
  <si>
    <t>Evet</t>
  </si>
  <si>
    <t>Hayır</t>
  </si>
  <si>
    <t>Malzeme Gevrekliği Tayin Deneyi</t>
  </si>
  <si>
    <t>Kaplama Ağırlığı ve Kalınlığı Tayin Deneyi</t>
  </si>
  <si>
    <t>Bakırsülfat (Preece) Çözeltisine Daldırma Deneyi</t>
  </si>
  <si>
    <t>Kaplama Yapışkanlığı (Çekiç) Deneyi</t>
  </si>
  <si>
    <t>Mikrometre İle Kaplama Kalınlığı Tayin Deneyi</t>
  </si>
  <si>
    <t>KY</t>
  </si>
  <si>
    <t>MT</t>
  </si>
  <si>
    <t>KA</t>
  </si>
  <si>
    <t>Deney Adları ve Kodları</t>
  </si>
  <si>
    <t>Deney Standartları</t>
  </si>
  <si>
    <t>ISO 898-1:2013</t>
  </si>
  <si>
    <t>ASTM E190-14</t>
  </si>
  <si>
    <t>ASTM E290-14</t>
  </si>
  <si>
    <t>ISO 5173:2009</t>
  </si>
  <si>
    <t>ISO 9015-1:2001</t>
  </si>
  <si>
    <t>ISO 9015-2:2016</t>
  </si>
  <si>
    <t>Teslimat Bilgisi (Rapor)</t>
  </si>
  <si>
    <t>Teslimat Bilgisi (Fatura)</t>
  </si>
  <si>
    <t>Deney Numunesi Kontrol Bilgisi</t>
  </si>
  <si>
    <t>Deney Numunesinin Laboratuvara Teslim Bilgisi</t>
  </si>
  <si>
    <t>Lab Y.</t>
  </si>
  <si>
    <t>Lab. Y.</t>
  </si>
  <si>
    <t>Demir Tayini Deneyi</t>
  </si>
  <si>
    <t>DT</t>
  </si>
  <si>
    <t>Asit Konsantrasyonu Tayini Deneyi</t>
  </si>
  <si>
    <t>AT</t>
  </si>
  <si>
    <t>DENEY BAŞVURU FORMU</t>
  </si>
  <si>
    <t>Numune Sayısı
(Charpy Vurma Deneyi İçin)</t>
  </si>
  <si>
    <r>
      <t>Bir Set (3/</t>
    </r>
    <r>
      <rPr>
        <b/>
        <sz val="10"/>
        <color theme="1"/>
        <rFont val="Arial"/>
        <family val="2"/>
        <charset val="162"/>
      </rPr>
      <t>3</t>
    </r>
    <r>
      <rPr>
        <sz val="10"/>
        <color theme="1"/>
        <rFont val="Arial"/>
        <family val="2"/>
        <charset val="162"/>
      </rPr>
      <t>)</t>
    </r>
  </si>
  <si>
    <r>
      <t>Bir Set (1/</t>
    </r>
    <r>
      <rPr>
        <b/>
        <sz val="10"/>
        <color rgb="FF000000"/>
        <rFont val="Arial"/>
        <family val="2"/>
        <charset val="162"/>
      </rPr>
      <t>3</t>
    </r>
    <r>
      <rPr>
        <sz val="10"/>
        <color rgb="FF000000"/>
        <rFont val="Arial"/>
        <family val="2"/>
        <charset val="162"/>
      </rPr>
      <t>)</t>
    </r>
  </si>
  <si>
    <r>
      <t>Bir Set (2/</t>
    </r>
    <r>
      <rPr>
        <b/>
        <sz val="10"/>
        <color theme="1"/>
        <rFont val="Arial"/>
        <family val="2"/>
        <charset val="162"/>
      </rPr>
      <t>3</t>
    </r>
    <r>
      <rPr>
        <sz val="10"/>
        <color theme="1"/>
        <rFont val="Arial"/>
        <family val="2"/>
        <charset val="162"/>
      </rPr>
      <t>)</t>
    </r>
  </si>
  <si>
    <t>MÜŞTERİ BİLGİLERİ</t>
  </si>
  <si>
    <t>Fiyatı
(Price)</t>
  </si>
  <si>
    <t>Fiyatı 
(Price)</t>
  </si>
  <si>
    <t>TL</t>
  </si>
  <si>
    <t>USD</t>
  </si>
  <si>
    <t>EURO</t>
  </si>
  <si>
    <t>Numune Adedi</t>
  </si>
  <si>
    <t>Fiyat Teklif Tipi</t>
  </si>
  <si>
    <t xml:space="preserve">Kur Değeri </t>
  </si>
  <si>
    <t>Toplam Tutar</t>
  </si>
  <si>
    <t>Genel Toplam</t>
  </si>
  <si>
    <t>Test Olarak Toplam</t>
  </si>
  <si>
    <r>
      <t xml:space="preserve">LİSTE NUMARASI </t>
    </r>
    <r>
      <rPr>
        <b/>
        <vertAlign val="superscript"/>
        <sz val="11"/>
        <rFont val="Arial"/>
        <family val="2"/>
        <charset val="162"/>
      </rPr>
      <t>(*)</t>
    </r>
  </si>
  <si>
    <t xml:space="preserve">İstenilen Deney Adları (Kodları) ve Fiyat Teklifi Para Birimi </t>
  </si>
  <si>
    <r>
      <t>Teslim Alan</t>
    </r>
    <r>
      <rPr>
        <b/>
        <vertAlign val="superscript"/>
        <sz val="10"/>
        <color theme="1"/>
        <rFont val="Arial"/>
        <family val="2"/>
        <charset val="162"/>
      </rPr>
      <t>(*)</t>
    </r>
  </si>
  <si>
    <r>
      <t>Saat</t>
    </r>
    <r>
      <rPr>
        <b/>
        <vertAlign val="superscript"/>
        <sz val="10"/>
        <color theme="1"/>
        <rFont val="Arial"/>
        <family val="2"/>
        <charset val="162"/>
      </rPr>
      <t>(*)</t>
    </r>
  </si>
  <si>
    <r>
      <t>İmza</t>
    </r>
    <r>
      <rPr>
        <b/>
        <vertAlign val="superscript"/>
        <sz val="10"/>
        <color theme="1"/>
        <rFont val="Arial"/>
        <family val="2"/>
        <charset val="162"/>
      </rPr>
      <t>(*)</t>
    </r>
  </si>
  <si>
    <t>Charpy Vurma Deneyi İçin Deney Sıcaklığı
(°C)</t>
  </si>
  <si>
    <t>Akreditasyon Kapsamında Olan Deneyler</t>
  </si>
  <si>
    <t>ü</t>
  </si>
  <si>
    <t>Tuz Testi (Salt Spray Anaylsis)</t>
  </si>
  <si>
    <t>TZ</t>
  </si>
  <si>
    <t>Akreditasyon kapsamındaki Standardlar</t>
  </si>
  <si>
    <t>EN ISO 6892-01
ASTM A370</t>
  </si>
  <si>
    <t>EN ISO 148-01</t>
  </si>
  <si>
    <t>ASTM E415</t>
  </si>
  <si>
    <t>ISO 898-01</t>
  </si>
  <si>
    <t>ISO 898-02</t>
  </si>
  <si>
    <t>ISO 6892-1:2019</t>
  </si>
  <si>
    <t>ASTM A143/A143M-20</t>
  </si>
  <si>
    <t xml:space="preserve">ASTM A123 / A123M-17 </t>
  </si>
  <si>
    <t>ISO 9017:2017</t>
  </si>
  <si>
    <t>ISO 1460:2020</t>
  </si>
  <si>
    <t>ASTM E23-18</t>
  </si>
  <si>
    <t>ISO 6507-1:2018</t>
  </si>
  <si>
    <t>ASTM E1999-18</t>
  </si>
  <si>
    <t>ATSM E92-17</t>
  </si>
  <si>
    <t>Malzeme</t>
  </si>
  <si>
    <t>Kalite</t>
  </si>
  <si>
    <t>TEST SICAKLIĞI</t>
  </si>
  <si>
    <t>RT</t>
  </si>
  <si>
    <t>+20</t>
  </si>
  <si>
    <t>-20</t>
  </si>
  <si>
    <t>-30</t>
  </si>
  <si>
    <t>-40</t>
  </si>
  <si>
    <t>-50</t>
  </si>
  <si>
    <t>İstenilen Deney Adları (Kodları) ve Standartları / Standart Dışı Şartlar</t>
  </si>
  <si>
    <t>-12</t>
  </si>
  <si>
    <t/>
  </si>
  <si>
    <t xml:space="preserve">     DENEY NUMUNELERİ GERİ TALEP EDİLİYOR MU?</t>
  </si>
  <si>
    <t>ASTM A370-22</t>
  </si>
  <si>
    <t>ASTM E8/E8M-22</t>
  </si>
  <si>
    <t>ISO 148-1:2017</t>
  </si>
  <si>
    <t>ISO 3815-1:2005</t>
  </si>
  <si>
    <t>ASTM E415-21</t>
  </si>
  <si>
    <t xml:space="preserve">ASTM E1086-22 </t>
  </si>
  <si>
    <t>ISO 898-2:2022</t>
  </si>
  <si>
    <t xml:space="preserve">ASTM A239-21 </t>
  </si>
  <si>
    <t xml:space="preserve"> ASTM A90 / A90M-21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</si>
</sst>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dd/mm/yyyy;@"/>
  </numFmts>
  <fonts count="37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1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0"/>
      <name val="Arial"/>
      <family val="2"/>
      <charset val="162"/>
    </font>
    <font>
      <b/>
      <vertAlign val="superscript"/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7"/>
      <color theme="1"/>
      <name val="Arial"/>
      <family val="2"/>
      <charset val="162"/>
    </font>
    <font>
      <sz val="7"/>
      <color rgb="FFFF0000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2"/>
      <color theme="1"/>
      <name val="Arial"/>
      <family val="2"/>
      <charset val="162"/>
    </font>
    <font>
      <sz val="12"/>
      <name val="Arial"/>
      <family val="2"/>
      <charset val="162"/>
    </font>
    <font>
      <sz val="12"/>
      <color theme="1"/>
      <name val="Wingdings"/>
      <family val="2"/>
      <charset val="2"/>
    </font>
    <font>
      <sz val="10"/>
      <name val="Arial"/>
      <family val="2"/>
      <charset val="162"/>
    </font>
    <font>
      <sz val="9"/>
      <name val="Arial"/>
      <family val="2"/>
      <charset val="162"/>
    </font>
    <font>
      <sz val="11"/>
      <name val="Arial"/>
      <family val="2"/>
      <charset val="162"/>
    </font>
    <font>
      <sz val="8"/>
      <name val="Arial"/>
      <family val="2"/>
      <charset val="162"/>
    </font>
    <font>
      <sz val="8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b/>
      <vertAlign val="superscript"/>
      <sz val="11"/>
      <name val="Arial"/>
      <family val="2"/>
      <charset val="162"/>
    </font>
    <font>
      <b/>
      <sz val="8"/>
      <name val="Arial"/>
      <family val="2"/>
      <charset val="162"/>
    </font>
    <font>
      <b/>
      <sz val="12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u val="single"/>
      <sz val="11"/>
      <color theme="10"/>
      <name val="Calibri"/>
      <family val="2"/>
      <charset val="162"/>
      <scheme val="minor"/>
    </font>
    <font>
      <b/>
      <vertAlign val="superscript"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24"/>
      <color theme="1"/>
      <name val="Wingdings"/>
      <family val="2"/>
      <charset val="2"/>
    </font>
    <font>
      <sz val="8"/>
      <name val="Calibri"/>
      <family val="2"/>
      <charset val="162"/>
      <scheme val="minor"/>
    </font>
    <font>
      <b/>
      <sz val="7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2" tint="-0.0999699980020523"/>
        <bgColor indexed="64"/>
      </patternFill>
    </fill>
    <fill>
      <patternFill patternType="solid">
        <fgColor theme="2" tint="-0.099940001964569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 quotePrefix="1">
      <alignment wrapText="1"/>
    </xf>
    <xf numFmtId="0" fontId="13" fillId="0" borderId="1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left" wrapText="1"/>
      <protection locked="0"/>
    </xf>
    <xf numFmtId="0" fontId="2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6" fillId="0" borderId="0" xfId="0" applyFont="1" applyAlignment="1">
      <alignment wrapText="1"/>
    </xf>
    <xf numFmtId="0" fontId="24" fillId="0" borderId="0" xfId="0" applyFont="1"/>
    <xf numFmtId="0" fontId="26" fillId="0" borderId="1" xfId="0" applyFont="1" applyBorder="1" applyAlignment="1" applyProtection="1">
      <alignment vertical="top" wrapText="1"/>
      <protection hidden="1"/>
    </xf>
    <xf numFmtId="0" fontId="26" fillId="0" borderId="2" xfId="0" applyFont="1" applyBorder="1" applyAlignment="1" applyProtection="1">
      <alignment vertical="top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2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left" wrapText="1"/>
      <protection hidden="1"/>
    </xf>
    <xf numFmtId="0" fontId="22" fillId="0" borderId="1" xfId="0" applyFont="1" applyBorder="1" applyAlignment="1" applyProtection="1">
      <alignment wrapText="1"/>
      <protection hidden="1"/>
    </xf>
    <xf numFmtId="0" fontId="21" fillId="0" borderId="1" xfId="0" applyFont="1" applyBorder="1" applyAlignment="1" applyProtection="1">
      <alignment wrapText="1"/>
      <protection hidden="1"/>
    </xf>
    <xf numFmtId="0" fontId="27" fillId="0" borderId="1" xfId="0" applyFont="1" applyBorder="1" applyAlignment="1" applyProtection="1">
      <alignment wrapText="1"/>
      <protection hidden="1"/>
    </xf>
    <xf numFmtId="0" fontId="22" fillId="0" borderId="3" xfId="0" applyFont="1" applyBorder="1" applyAlignment="1" applyProtection="1">
      <alignment horizontal="left" wrapText="1"/>
      <protection hidden="1"/>
    </xf>
    <xf numFmtId="0" fontId="27" fillId="0" borderId="1" xfId="0" applyFont="1" applyBorder="1" applyAlignment="1" applyProtection="1">
      <alignment horizontal="left" wrapText="1"/>
      <protection hidden="1"/>
    </xf>
    <xf numFmtId="0" fontId="17" fillId="0" borderId="1" xfId="0" applyFont="1" applyBorder="1" applyAlignment="1" applyProtection="1">
      <alignment wrapText="1"/>
      <protection hidden="1"/>
    </xf>
    <xf numFmtId="0" fontId="28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49" fontId="20" fillId="0" borderId="1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20" fillId="0" borderId="1" xfId="0" applyFont="1" applyBorder="1" applyAlignment="1" applyProtection="1">
      <alignment horizontal="left" wrapText="1"/>
      <protection locked="0"/>
    </xf>
    <xf numFmtId="0" fontId="20" fillId="0" borderId="1" xfId="0" applyFont="1" applyBorder="1" applyAlignment="1" applyProtection="1" quotePrefix="1">
      <alignment horizontal="left" wrapText="1"/>
      <protection locked="0"/>
    </xf>
    <xf numFmtId="0" fontId="29" fillId="0" borderId="1" xfId="20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20" fillId="0" borderId="1" xfId="0" applyNumberFormat="1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1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20" fillId="0" borderId="2" xfId="0" applyFont="1" applyBorder="1" applyAlignment="1" applyProtection="1">
      <alignment horizontal="left" wrapText="1"/>
      <protection locked="0"/>
    </xf>
    <xf numFmtId="0" fontId="20" fillId="0" borderId="8" xfId="0" applyFont="1" applyBorder="1" applyAlignment="1" applyProtection="1">
      <alignment horizontal="left" wrapText="1"/>
      <protection locked="0"/>
    </xf>
    <xf numFmtId="0" fontId="20" fillId="0" borderId="7" xfId="0" applyFont="1" applyBorder="1" applyAlignment="1" applyProtection="1">
      <alignment horizontal="left" wrapText="1"/>
      <protection locked="0"/>
    </xf>
    <xf numFmtId="14" fontId="20" fillId="0" borderId="1" xfId="0" applyNumberFormat="1" applyFont="1" applyBorder="1" applyAlignment="1" applyProtection="1">
      <alignment horizontal="left" wrapText="1"/>
      <protection locked="0"/>
    </xf>
    <xf numFmtId="165" fontId="19" fillId="0" borderId="1" xfId="0" applyNumberFormat="1" applyFont="1" applyBorder="1" applyAlignment="1" applyProtection="1">
      <alignment horizontal="left" wrapText="1"/>
      <protection locked="0"/>
    </xf>
    <xf numFmtId="0" fontId="19" fillId="0" borderId="1" xfId="0" applyFont="1" applyBorder="1" applyAlignment="1" applyProtection="1">
      <alignment horizontal="left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left" vertical="center" wrapText="1"/>
    </xf>
    <xf numFmtId="49" fontId="31" fillId="0" borderId="2" xfId="0" applyNumberFormat="1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center" vertical="center" wrapText="1"/>
    </xf>
    <xf numFmtId="49" fontId="31" fillId="0" borderId="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wrapText="1"/>
      <protection locked="0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 applyProtection="1">
      <alignment horizontal="center" wrapText="1"/>
      <protection hidden="1"/>
    </xf>
    <xf numFmtId="0" fontId="21" fillId="0" borderId="10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6" fillId="0" borderId="3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26" fillId="0" borderId="6" xfId="0" applyFont="1" applyBorder="1" applyAlignment="1" applyProtection="1">
      <alignment horizontal="center" vertical="center" wrapText="1"/>
      <protection hidden="1"/>
    </xf>
    <xf numFmtId="0" fontId="26" fillId="0" borderId="2" xfId="0" applyFont="1" applyBorder="1" applyAlignment="1" applyProtection="1">
      <alignment horizontal="center" vertical="center" wrapText="1"/>
      <protection hidden="1"/>
    </xf>
    <xf numFmtId="0" fontId="26" fillId="0" borderId="8" xfId="0" applyFont="1" applyBorder="1" applyAlignment="1" applyProtection="1">
      <alignment horizontal="center" vertical="center" wrapText="1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34" fillId="3" borderId="2" xfId="0" applyFont="1" applyFill="1" applyBorder="1" applyAlignment="1" applyProtection="1">
      <alignment horizontal="left" vertical="center" wrapText="1"/>
      <protection locked="0"/>
    </xf>
    <xf numFmtId="0" fontId="34" fillId="3" borderId="8" xfId="0" applyFont="1" applyFill="1" applyBorder="1" applyAlignment="1" applyProtection="1">
      <alignment horizontal="left" vertical="center" wrapText="1"/>
      <protection locked="0"/>
    </xf>
    <xf numFmtId="0" fontId="34" fillId="3" borderId="7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0" fontId="19" fillId="0" borderId="8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vertical="center" wrapText="1"/>
      <protection locked="0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vertical="center" wrapText="1"/>
      <protection locked="0"/>
    </xf>
    <xf numFmtId="49" fontId="11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vertical="top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öprü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worksheet" Target="worksheets/sheet7.xml" /><Relationship Id="rId1" Type="http://schemas.openxmlformats.org/officeDocument/2006/relationships/theme" Target="theme/theme1.xml" /><Relationship Id="rId12" Type="http://schemas.openxmlformats.org/officeDocument/2006/relationships/calcChain" Target="calcChain.xml" /><Relationship Id="rId8" Type="http://schemas.openxmlformats.org/officeDocument/2006/relationships/worksheet" Target="worksheets/sheet6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11" Type="http://schemas.openxmlformats.org/officeDocument/2006/relationships/sharedStrings" Target="sharedStrings.xml" /><Relationship Id="rId10" Type="http://schemas.openxmlformats.org/officeDocument/2006/relationships/worksheet" Target="worksheets/sheet8.xml" /><Relationship Id="rId5" Type="http://schemas.openxmlformats.org/officeDocument/2006/relationships/worksheet" Target="worksheets/sheet3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lockText="1" noThreeD="1"/>
</file>

<file path=xl/ctrProps/ctrProp4.xml><?xml version="1.0" encoding="utf-8"?>
<formControlPr xmlns="http://schemas.microsoft.com/office/spreadsheetml/2009/9/main" objectType="CheckBox" lockText="1" noThreeD="1"/>
</file>

<file path=xl/ctrProps/ctrProp5.xml><?xml version="1.0" encoding="utf-8"?>
<formControlPr xmlns="http://schemas.microsoft.com/office/spreadsheetml/2009/9/main" objectType="CheckBox" lockText="1" noThreeD="1"/>
</file>

<file path=xl/ctrProps/ctrProp6.xml><?xml version="1.0" encoding="utf-8"?>
<formControlPr xmlns="http://schemas.microsoft.com/office/spreadsheetml/2009/9/main" objectType="CheckBox" lockText="1" noThreeD="1"/>
</file>

<file path=xl/ctrProps/ctrProp7.xml><?xml version="1.0" encoding="utf-8"?>
<formControlPr xmlns="http://schemas.microsoft.com/office/spreadsheetml/2009/9/main" objectType="CheckBox" lockText="1" noThreeD="1"/>
</file>

<file path=xl/ctrProps/ctrProp8.xml><?xml version="1.0" encoding="utf-8"?>
<formControlPr xmlns="http://schemas.microsoft.com/office/spreadsheetml/2009/9/main" objectType="CheckBox" lockText="1" noThreeD="1"/>
</file>

<file path=xl/ctrProps/ctrProp9.xml><?xml version="1.0" encoding="utf-8"?>
<formControlPr xmlns="http://schemas.microsoft.com/office/spreadsheetml/2009/9/main" objectType="CheckBox" checked="Checked" lockText="1" noThreeD="1"/>
</file>

<file path=xl/ctrProps/ctrProp10.xml><?xml version="1.0" encoding="utf-8"?>
<formControlPr xmlns="http://schemas.microsoft.com/office/spreadsheetml/2009/9/main" objectType="CheckBox" checked="Checked" lockText="1" noThreeD="1"/>
</file>

<file path=xl/ctrProps/ctrProp11.xml><?xml version="1.0" encoding="utf-8"?>
<formControlPr xmlns="http://schemas.microsoft.com/office/spreadsheetml/2009/9/main" objectType="CheckBox" lockText="1" noThreeD="1"/>
</file>

<file path=xl/ctrProps/ctrProp12.xml><?xml version="1.0" encoding="utf-8"?>
<formControlPr xmlns="http://schemas.microsoft.com/office/spreadsheetml/2009/9/main" objectType="CheckBox" lockText="1" noThreeD="1"/>
</file>

<file path=xl/ctrProps/ctrProp13.xml><?xml version="1.0" encoding="utf-8"?>
<formControlPr xmlns="http://schemas.microsoft.com/office/spreadsheetml/2009/9/main" objectType="CheckBox" lockText="1" noThreeD="1"/>
</file>

<file path=xl/ctrProps/ctrProp14.xml><?xml version="1.0" encoding="utf-8"?>
<formControlPr xmlns="http://schemas.microsoft.com/office/spreadsheetml/2009/9/main" objectType="CheckBox" lockText="1" noThreeD="1"/>
</file>

<file path=xl/ctrProps/ctrProp15.xml><?xml version="1.0" encoding="utf-8"?>
<formControlPr xmlns="http://schemas.microsoft.com/office/spreadsheetml/2009/9/main" objectType="CheckBox" lockText="1" noThreeD="1"/>
</file>

<file path=xl/ctrProps/ctrProp16.xml><?xml version="1.0" encoding="utf-8"?>
<formControlPr xmlns="http://schemas.microsoft.com/office/spreadsheetml/2009/9/main" objectType="CheckBox" lockText="1" noThreeD="1"/>
</file>

<file path=xl/ctrProps/ctrProp17.xml><?xml version="1.0" encoding="utf-8"?>
<formControlPr xmlns="http://schemas.microsoft.com/office/spreadsheetml/2009/9/main" objectType="CheckBox" checked="Checked" lockText="1" noThreeD="1"/>
</file>

<file path=xl/ctrProps/ctrProp18.xml><?xml version="1.0" encoding="utf-8"?>
<formControlPr xmlns="http://schemas.microsoft.com/office/spreadsheetml/2009/9/main" objectType="CheckBox" lockText="1" noThreeD="1"/>
</file>

<file path=xl/ctrProps/ctrProp19.xml><?xml version="1.0" encoding="utf-8"?>
<formControlPr xmlns="http://schemas.microsoft.com/office/spreadsheetml/2009/9/main" objectType="CheckBox" checked="Checked" lockText="1" noThreeD="1"/>
</file>

<file path=xl/ctrProps/ctrProp20.xml><?xml version="1.0" encoding="utf-8"?>
<formControlPr xmlns="http://schemas.microsoft.com/office/spreadsheetml/2009/9/main" objectType="CheckBox" checked="Checked" lockText="1" noThreeD="1"/>
</file>

<file path=xl/ctrProps/ctrProp21.xml><?xml version="1.0" encoding="utf-8"?>
<formControlPr xmlns="http://schemas.microsoft.com/office/spreadsheetml/2009/9/main" objectType="CheckBox" lockText="1" noThreeD="1"/>
</file>

<file path=xl/ctrProps/ctrProp22.xml><?xml version="1.0" encoding="utf-8"?>
<formControlPr xmlns="http://schemas.microsoft.com/office/spreadsheetml/2009/9/main" objectType="CheckBox" lockText="1" noThreeD="1"/>
</file>

<file path=xl/ctrProps/ctrProp23.xml><?xml version="1.0" encoding="utf-8"?>
<formControlPr xmlns="http://schemas.microsoft.com/office/spreadsheetml/2009/9/main" objectType="CheckBox" lockText="1" noThreeD="1"/>
</file>

<file path=xl/ctrProps/ctrProp24.xml><?xml version="1.0" encoding="utf-8"?>
<formControlPr xmlns="http://schemas.microsoft.com/office/spreadsheetml/2009/9/main" objectType="CheckBox" lockText="1" noThreeD="1"/>
</file>

<file path=xl/ctrProps/ctrProp25.xml><?xml version="1.0" encoding="utf-8"?>
<formControlPr xmlns="http://schemas.microsoft.com/office/spreadsheetml/2009/9/main" objectType="CheckBox" lockText="1" noThreeD="1"/>
</file>

<file path=xl/ctrProps/ctrProp26.xml><?xml version="1.0" encoding="utf-8"?>
<formControlPr xmlns="http://schemas.microsoft.com/office/spreadsheetml/2009/9/main" objectType="CheckBox" checked="Checked" lockText="1" noThreeD="1"/>
</file>

<file path=xl/ctrProps/ctrProp27.xml><?xml version="1.0" encoding="utf-8"?>
<formControlPr xmlns="http://schemas.microsoft.com/office/spreadsheetml/2009/9/main" objectType="CheckBox" checked="Checked" lockText="1" noThreeD="1"/>
</file>

<file path=xl/ctrProps/ctrProp28.xml><?xml version="1.0" encoding="utf-8"?>
<formControlPr xmlns="http://schemas.microsoft.com/office/spreadsheetml/2009/9/main" objectType="CheckBox" lockText="1" noThreeD="1"/>
</file>

<file path=xl/ctrProps/ctrProp29.xml><?xml version="1.0" encoding="utf-8"?>
<formControlPr xmlns="http://schemas.microsoft.com/office/spreadsheetml/2009/9/main" objectType="CheckBox" lockText="1" noThreeD="1"/>
</file>

<file path=xl/ctrProps/ctrProp30.xml><?xml version="1.0" encoding="utf-8"?>
<formControlPr xmlns="http://schemas.microsoft.com/office/spreadsheetml/2009/9/main" objectType="CheckBox" checked="Checked" lockText="1" noThreeD="1"/>
</file>

<file path=xl/ctrProps/ctrProp31.xml><?xml version="1.0" encoding="utf-8"?>
<formControlPr xmlns="http://schemas.microsoft.com/office/spreadsheetml/2009/9/main" objectType="CheckBox" lockText="1" noThreeD="1"/>
</file>

<file path=xl/ctrProps/ctrProp32.xml><?xml version="1.0" encoding="utf-8"?>
<formControlPr xmlns="http://schemas.microsoft.com/office/spreadsheetml/2009/9/main" objectType="CheckBox" lockText="1" noThreeD="1"/>
</file>

<file path=xl/ctrProps/ctrProp33.xml><?xml version="1.0" encoding="utf-8"?>
<formControlPr xmlns="http://schemas.microsoft.com/office/spreadsheetml/2009/9/main" objectType="CheckBox" checked="Checked" lockText="1" noThreeD="1"/>
</file>

<file path=xl/ctrProps/ctrProp34.xml><?xml version="1.0" encoding="utf-8"?>
<formControlPr xmlns="http://schemas.microsoft.com/office/spreadsheetml/2009/9/main" objectType="CheckBox" checked="Checked" lockText="1" noThreeD="1"/>
</file>

<file path=xl/ctrProps/ctrProp35.xml><?xml version="1.0" encoding="utf-8"?>
<formControlPr xmlns="http://schemas.microsoft.com/office/spreadsheetml/2009/9/main" objectType="CheckBox" lockText="1" noThreeD="1"/>
</file>

<file path=xl/ctrProps/ctrProp36.xml><?xml version="1.0" encoding="utf-8"?>
<formControlPr xmlns="http://schemas.microsoft.com/office/spreadsheetml/2009/9/main" objectType="CheckBox" lockText="1" noThreeD="1"/>
</file>

<file path=xl/ctrProps/ctrProp37.xml><?xml version="1.0" encoding="utf-8"?>
<formControlPr xmlns="http://schemas.microsoft.com/office/spreadsheetml/2009/9/main" objectType="CheckBox" lockText="1" noThreeD="1"/>
</file>

<file path=xl/ctrProps/ctrProp38.xml><?xml version="1.0" encoding="utf-8"?>
<formControlPr xmlns="http://schemas.microsoft.com/office/spreadsheetml/2009/9/main" objectType="CheckBox" lockText="1" noThreeD="1"/>
</file>

<file path=xl/ctrProps/ctrProp3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15</xdr:row>
          <xdr:rowOff>476250</xdr:rowOff>
        </xdr:from>
        <xdr:to>
          <xdr:col>1</xdr:col>
          <xdr:colOff>488950</xdr:colOff>
          <xdr:row>17</xdr:row>
          <xdr:rowOff>0</xdr:rowOff>
        </xdr:to>
        <xdr:sp fLocksText="0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xmlns:id="{00000000-0008-0000-0000-000014080000}"/>
                </a:ext>
              </a:extLst>
            </xdr:cNvPr>
            <xdr:cNvSpPr>
              <a:spLocks noRot="1"/>
            </xdr:cNvSpPr>
          </xdr:nvSpPr>
          <xdr:spPr>
            <a:xfrm>
              <a:off x="1038225" y="320992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16</xdr:row>
          <xdr:rowOff>171450</xdr:rowOff>
        </xdr:from>
        <xdr:to>
          <xdr:col>1</xdr:col>
          <xdr:colOff>488950</xdr:colOff>
          <xdr:row>18</xdr:row>
          <xdr:rowOff>0</xdr:rowOff>
        </xdr:to>
        <xdr:sp fLocksText="0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xmlns:id="{00000000-0008-0000-0000-000016080000}"/>
                </a:ext>
              </a:extLst>
            </xdr:cNvPr>
            <xdr:cNvSpPr>
              <a:spLocks noRot="1"/>
            </xdr:cNvSpPr>
          </xdr:nvSpPr>
          <xdr:spPr>
            <a:xfrm>
              <a:off x="1038225" y="3409950"/>
              <a:ext cx="304800" cy="2095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15</xdr:row>
          <xdr:rowOff>488950</xdr:rowOff>
        </xdr:from>
        <xdr:to>
          <xdr:col>2</xdr:col>
          <xdr:colOff>488950</xdr:colOff>
          <xdr:row>17</xdr:row>
          <xdr:rowOff>12700</xdr:rowOff>
        </xdr:to>
        <xdr:sp fLocksText="0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xmlns:id="{00000000-0008-0000-0000-000017080000}"/>
                </a:ext>
              </a:extLst>
            </xdr:cNvPr>
            <xdr:cNvSpPr>
              <a:spLocks noRot="1"/>
            </xdr:cNvSpPr>
          </xdr:nvSpPr>
          <xdr:spPr>
            <a:xfrm>
              <a:off x="1619250" y="3219450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15</xdr:row>
          <xdr:rowOff>488950</xdr:rowOff>
        </xdr:from>
        <xdr:to>
          <xdr:col>3</xdr:col>
          <xdr:colOff>488950</xdr:colOff>
          <xdr:row>17</xdr:row>
          <xdr:rowOff>12700</xdr:rowOff>
        </xdr:to>
        <xdr:sp fLocksText="0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xmlns:id="{00000000-0008-0000-0000-000018080000}"/>
                </a:ext>
              </a:extLst>
            </xdr:cNvPr>
            <xdr:cNvSpPr>
              <a:spLocks noRot="1"/>
            </xdr:cNvSpPr>
          </xdr:nvSpPr>
          <xdr:spPr>
            <a:xfrm>
              <a:off x="2200275" y="3219450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15</xdr:row>
          <xdr:rowOff>488950</xdr:rowOff>
        </xdr:from>
        <xdr:to>
          <xdr:col>4</xdr:col>
          <xdr:colOff>431800</xdr:colOff>
          <xdr:row>17</xdr:row>
          <xdr:rowOff>12700</xdr:rowOff>
        </xdr:to>
        <xdr:sp fLocksText="0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xmlns:id="{00000000-0008-0000-0000-000019080000}"/>
                </a:ext>
              </a:extLst>
            </xdr:cNvPr>
            <xdr:cNvSpPr>
              <a:spLocks noRot="1"/>
            </xdr:cNvSpPr>
          </xdr:nvSpPr>
          <xdr:spPr>
            <a:xfrm>
              <a:off x="2724150" y="3219450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16</xdr:row>
          <xdr:rowOff>171450</xdr:rowOff>
        </xdr:from>
        <xdr:to>
          <xdr:col>3</xdr:col>
          <xdr:colOff>488950</xdr:colOff>
          <xdr:row>18</xdr:row>
          <xdr:rowOff>0</xdr:rowOff>
        </xdr:to>
        <xdr:sp fLocksText="0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xmlns:id="{00000000-0008-0000-0000-00001b080000}"/>
                </a:ext>
              </a:extLst>
            </xdr:cNvPr>
            <xdr:cNvSpPr>
              <a:spLocks noRot="1"/>
            </xdr:cNvSpPr>
          </xdr:nvSpPr>
          <xdr:spPr>
            <a:xfrm>
              <a:off x="2200275" y="3409950"/>
              <a:ext cx="304800" cy="2095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16</xdr:row>
          <xdr:rowOff>171450</xdr:rowOff>
        </xdr:from>
        <xdr:to>
          <xdr:col>2</xdr:col>
          <xdr:colOff>488950</xdr:colOff>
          <xdr:row>18</xdr:row>
          <xdr:rowOff>0</xdr:rowOff>
        </xdr:to>
        <xdr:sp fLocksText="0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xmlns:id="{00000000-0008-0000-0000-00001c080000}"/>
                </a:ext>
              </a:extLst>
            </xdr:cNvPr>
            <xdr:cNvSpPr>
              <a:spLocks noRot="1"/>
            </xdr:cNvSpPr>
          </xdr:nvSpPr>
          <xdr:spPr>
            <a:xfrm>
              <a:off x="1619250" y="3409950"/>
              <a:ext cx="304800" cy="2095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fLocksText="0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xmlns:id="{00000000-0008-0000-0000-00001e080000}"/>
                </a:ext>
              </a:extLst>
            </xdr:cNvPr>
            <xdr:cNvSpPr>
              <a:spLocks noRot="1"/>
            </xdr:cNvSpPr>
          </xdr:nvSpPr>
          <xdr:spPr>
            <a:xfrm>
              <a:off x="1628775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fLocksText="0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xmlns:id="{00000000-0008-0000-0000-00001f080000}"/>
                </a:ext>
              </a:extLst>
            </xdr:cNvPr>
            <xdr:cNvSpPr>
              <a:spLocks noRot="1"/>
            </xdr:cNvSpPr>
          </xdr:nvSpPr>
          <xdr:spPr>
            <a:xfrm>
              <a:off x="104775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fLocksText="0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xmlns:id="{00000000-0008-0000-0000-000020080000}"/>
                </a:ext>
              </a:extLst>
            </xdr:cNvPr>
            <xdr:cNvSpPr>
              <a:spLocks noRot="1"/>
            </xdr:cNvSpPr>
          </xdr:nvSpPr>
          <xdr:spPr>
            <a:xfrm>
              <a:off x="220980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25</xdr:row>
          <xdr:rowOff>184150</xdr:rowOff>
        </xdr:from>
        <xdr:to>
          <xdr:col>3</xdr:col>
          <xdr:colOff>95250</xdr:colOff>
          <xdr:row>27</xdr:row>
          <xdr:rowOff>19050</xdr:rowOff>
        </xdr:to>
        <xdr:sp fLocksText="0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xmlns:id="{00000000-0008-0000-0000-000022080000}"/>
                </a:ext>
              </a:extLst>
            </xdr:cNvPr>
            <xdr:cNvSpPr>
              <a:spLocks noRot="1"/>
            </xdr:cNvSpPr>
          </xdr:nvSpPr>
          <xdr:spPr>
            <a:xfrm>
              <a:off x="1809750" y="5429250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26</xdr:row>
          <xdr:rowOff>171450</xdr:rowOff>
        </xdr:from>
        <xdr:to>
          <xdr:col>3</xdr:col>
          <xdr:colOff>95250</xdr:colOff>
          <xdr:row>28</xdr:row>
          <xdr:rowOff>12700</xdr:rowOff>
        </xdr:to>
        <xdr:sp fLocksText="0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xmlns:id="{00000000-0008-0000-0000-000023080000}"/>
                </a:ext>
              </a:extLst>
            </xdr:cNvPr>
            <xdr:cNvSpPr>
              <a:spLocks noRot="1"/>
            </xdr:cNvSpPr>
          </xdr:nvSpPr>
          <xdr:spPr>
            <a:xfrm>
              <a:off x="1809750" y="561022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25</xdr:row>
          <xdr:rowOff>152400</xdr:rowOff>
        </xdr:from>
        <xdr:to>
          <xdr:col>6</xdr:col>
          <xdr:colOff>38100</xdr:colOff>
          <xdr:row>27</xdr:row>
          <xdr:rowOff>38100</xdr:rowOff>
        </xdr:to>
        <xdr:sp fLocksText="0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xmlns:id="{00000000-0008-0000-0000-000024080000}"/>
                </a:ext>
              </a:extLst>
            </xdr:cNvPr>
            <xdr:cNvSpPr>
              <a:spLocks noRot="1"/>
            </xdr:cNvSpPr>
          </xdr:nvSpPr>
          <xdr:spPr>
            <a:xfrm>
              <a:off x="3619500" y="5400675"/>
              <a:ext cx="304800" cy="2667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26</xdr:row>
          <xdr:rowOff>184150</xdr:rowOff>
        </xdr:from>
        <xdr:to>
          <xdr:col>6</xdr:col>
          <xdr:colOff>38100</xdr:colOff>
          <xdr:row>28</xdr:row>
          <xdr:rowOff>19050</xdr:rowOff>
        </xdr:to>
        <xdr:sp fLocksText="0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xmlns:id="{00000000-0008-0000-0000-000026080000}"/>
                </a:ext>
              </a:extLst>
            </xdr:cNvPr>
            <xdr:cNvSpPr>
              <a:spLocks noRot="1"/>
            </xdr:cNvSpPr>
          </xdr:nvSpPr>
          <xdr:spPr>
            <a:xfrm>
              <a:off x="3619500" y="5619750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fLocksText="0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xmlns:id="{00000000-0008-0000-0000-00002a080000}"/>
                </a:ext>
              </a:extLst>
            </xdr:cNvPr>
            <xdr:cNvSpPr>
              <a:spLocks noRot="1"/>
            </xdr:cNvSpPr>
          </xdr:nvSpPr>
          <xdr:spPr>
            <a:xfrm>
              <a:off x="1628775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fLocksText="0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xmlns:id="{00000000-0008-0000-0000-00002b080000}"/>
                </a:ext>
              </a:extLst>
            </xdr:cNvPr>
            <xdr:cNvSpPr>
              <a:spLocks noRot="1"/>
            </xdr:cNvSpPr>
          </xdr:nvSpPr>
          <xdr:spPr>
            <a:xfrm>
              <a:off x="104775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fLocksText="0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xmlns:id="{00000000-0008-0000-0000-00002c080000}"/>
                </a:ext>
              </a:extLst>
            </xdr:cNvPr>
            <xdr:cNvSpPr>
              <a:spLocks noRot="1"/>
            </xdr:cNvSpPr>
          </xdr:nvSpPr>
          <xdr:spPr>
            <a:xfrm>
              <a:off x="220980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fLocksText="0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xmlns:id="{00000000-0008-0000-0000-00002e080000}"/>
                </a:ext>
              </a:extLst>
            </xdr:cNvPr>
            <xdr:cNvSpPr>
              <a:spLocks noRot="1"/>
            </xdr:cNvSpPr>
          </xdr:nvSpPr>
          <xdr:spPr>
            <a:xfrm>
              <a:off x="1628775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fLocksText="0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xmlns:id="{00000000-0008-0000-0000-00002f080000}"/>
                </a:ext>
              </a:extLst>
            </xdr:cNvPr>
            <xdr:cNvSpPr>
              <a:spLocks noRot="1"/>
            </xdr:cNvSpPr>
          </xdr:nvSpPr>
          <xdr:spPr>
            <a:xfrm>
              <a:off x="104775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fLocksText="0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xmlns:id="{00000000-0008-0000-0000-000030080000}"/>
                </a:ext>
              </a:extLst>
            </xdr:cNvPr>
            <xdr:cNvSpPr>
              <a:spLocks noRot="1"/>
            </xdr:cNvSpPr>
          </xdr:nvSpPr>
          <xdr:spPr>
            <a:xfrm>
              <a:off x="220980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fLocksText="0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xmlns:id="{00000000-0008-0000-0000-000031080000}"/>
                </a:ext>
              </a:extLst>
            </xdr:cNvPr>
            <xdr:cNvSpPr>
              <a:spLocks noRot="1"/>
            </xdr:cNvSpPr>
          </xdr:nvSpPr>
          <xdr:spPr>
            <a:xfrm>
              <a:off x="1628775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fLocksText="0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xmlns:id="{00000000-0008-0000-0000-000032080000}"/>
                </a:ext>
              </a:extLst>
            </xdr:cNvPr>
            <xdr:cNvSpPr>
              <a:spLocks noRot="1"/>
            </xdr:cNvSpPr>
          </xdr:nvSpPr>
          <xdr:spPr>
            <a:xfrm>
              <a:off x="104775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fLocksText="0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xmlns:id="{00000000-0008-0000-0000-000033080000}"/>
                </a:ext>
              </a:extLst>
            </xdr:cNvPr>
            <xdr:cNvSpPr>
              <a:spLocks noRot="1"/>
            </xdr:cNvSpPr>
          </xdr:nvSpPr>
          <xdr:spPr>
            <a:xfrm>
              <a:off x="220980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15</xdr:row>
          <xdr:rowOff>482600</xdr:rowOff>
        </xdr:from>
        <xdr:to>
          <xdr:col>1</xdr:col>
          <xdr:colOff>488950</xdr:colOff>
          <xdr:row>17</xdr:row>
          <xdr:rowOff>0</xdr:rowOff>
        </xdr:to>
        <xdr:sp fLocksText="0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xmlns:id="{00000000-0008-0000-0000-000035080000}"/>
                </a:ext>
              </a:extLst>
            </xdr:cNvPr>
            <xdr:cNvSpPr>
              <a:spLocks noRot="1"/>
            </xdr:cNvSpPr>
          </xdr:nvSpPr>
          <xdr:spPr>
            <a:xfrm>
              <a:off x="1038225" y="3219450"/>
              <a:ext cx="304800" cy="2095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fLocksText="0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xmlns:id="{00000000-0008-0000-0000-000036080000}"/>
                </a:ext>
              </a:extLst>
            </xdr:cNvPr>
            <xdr:cNvSpPr>
              <a:spLocks noRot="1"/>
            </xdr:cNvSpPr>
          </xdr:nvSpPr>
          <xdr:spPr>
            <a:xfrm>
              <a:off x="1628775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fLocksText="0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xmlns:id="{00000000-0008-0000-0000-000037080000}"/>
                </a:ext>
              </a:extLst>
            </xdr:cNvPr>
            <xdr:cNvSpPr>
              <a:spLocks noRot="1"/>
            </xdr:cNvSpPr>
          </xdr:nvSpPr>
          <xdr:spPr>
            <a:xfrm>
              <a:off x="104775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fLocksText="0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xmlns:id="{00000000-0008-0000-0000-000038080000}"/>
                </a:ext>
              </a:extLst>
            </xdr:cNvPr>
            <xdr:cNvSpPr>
              <a:spLocks noRot="1"/>
            </xdr:cNvSpPr>
          </xdr:nvSpPr>
          <xdr:spPr>
            <a:xfrm>
              <a:off x="220980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fLocksText="0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xmlns:id="{00000000-0008-0000-0000-000039080000}"/>
                </a:ext>
              </a:extLst>
            </xdr:cNvPr>
            <xdr:cNvSpPr>
              <a:spLocks noRot="1"/>
            </xdr:cNvSpPr>
          </xdr:nvSpPr>
          <xdr:spPr>
            <a:xfrm>
              <a:off x="1628775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fLocksText="0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xmlns:id="{00000000-0008-0000-0000-00003a080000}"/>
                </a:ext>
              </a:extLst>
            </xdr:cNvPr>
            <xdr:cNvSpPr>
              <a:spLocks noRot="1"/>
            </xdr:cNvSpPr>
          </xdr:nvSpPr>
          <xdr:spPr>
            <a:xfrm>
              <a:off x="104775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fLocksText="0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xmlns:id="{00000000-0008-0000-0000-00003b080000}"/>
                </a:ext>
              </a:extLst>
            </xdr:cNvPr>
            <xdr:cNvSpPr>
              <a:spLocks noRot="1"/>
            </xdr:cNvSpPr>
          </xdr:nvSpPr>
          <xdr:spPr>
            <a:xfrm>
              <a:off x="220980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15</xdr:row>
          <xdr:rowOff>482600</xdr:rowOff>
        </xdr:from>
        <xdr:to>
          <xdr:col>1</xdr:col>
          <xdr:colOff>488950</xdr:colOff>
          <xdr:row>17</xdr:row>
          <xdr:rowOff>0</xdr:rowOff>
        </xdr:to>
        <xdr:sp fLocksText="0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xmlns:id="{00000000-0008-0000-0000-00003c080000}"/>
                </a:ext>
              </a:extLst>
            </xdr:cNvPr>
            <xdr:cNvSpPr>
              <a:spLocks noRot="1"/>
            </xdr:cNvSpPr>
          </xdr:nvSpPr>
          <xdr:spPr>
            <a:xfrm>
              <a:off x="1038225" y="3219450"/>
              <a:ext cx="304800" cy="2095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fLocksText="0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xmlns:id="{00000000-0008-0000-0000-00003d080000}"/>
                </a:ext>
              </a:extLst>
            </xdr:cNvPr>
            <xdr:cNvSpPr>
              <a:spLocks noRot="1"/>
            </xdr:cNvSpPr>
          </xdr:nvSpPr>
          <xdr:spPr>
            <a:xfrm>
              <a:off x="1628775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fLocksText="0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xmlns:id="{00000000-0008-0000-0000-00003e080000}"/>
                </a:ext>
              </a:extLst>
            </xdr:cNvPr>
            <xdr:cNvSpPr>
              <a:spLocks noRot="1"/>
            </xdr:cNvSpPr>
          </xdr:nvSpPr>
          <xdr:spPr>
            <a:xfrm>
              <a:off x="104775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fLocksText="0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xmlns:id="{00000000-0008-0000-0000-00003f080000}"/>
                </a:ext>
              </a:extLst>
            </xdr:cNvPr>
            <xdr:cNvSpPr>
              <a:spLocks noRot="1"/>
            </xdr:cNvSpPr>
          </xdr:nvSpPr>
          <xdr:spPr>
            <a:xfrm>
              <a:off x="220980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fLocksText="0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xmlns:id="{00000000-0008-0000-0000-000040080000}"/>
                </a:ext>
              </a:extLst>
            </xdr:cNvPr>
            <xdr:cNvSpPr>
              <a:spLocks noRot="1"/>
            </xdr:cNvSpPr>
          </xdr:nvSpPr>
          <xdr:spPr>
            <a:xfrm>
              <a:off x="1628775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fLocksText="0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xmlns:id="{00000000-0008-0000-0000-000041080000}"/>
                </a:ext>
              </a:extLst>
            </xdr:cNvPr>
            <xdr:cNvSpPr>
              <a:spLocks noRot="1"/>
            </xdr:cNvSpPr>
          </xdr:nvSpPr>
          <xdr:spPr>
            <a:xfrm>
              <a:off x="104775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fLocksText="0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xmlns:id="{00000000-0008-0000-0000-000042080000}"/>
                </a:ext>
              </a:extLst>
            </xdr:cNvPr>
            <xdr:cNvSpPr>
              <a:spLocks noRot="1"/>
            </xdr:cNvSpPr>
          </xdr:nvSpPr>
          <xdr:spPr>
            <a:xfrm>
              <a:off x="2209800" y="4486275"/>
              <a:ext cx="304800" cy="2190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anchor="ctr" upright="1"/>
            <a:p/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508000</xdr:colOff>
          <xdr:row>19</xdr:row>
          <xdr:rowOff>266700</xdr:rowOff>
        </xdr:from>
        <xdr:to>
          <xdr:col>8</xdr:col>
          <xdr:colOff>812800</xdr:colOff>
          <xdr:row>21</xdr:row>
          <xdr:rowOff>82550</xdr:rowOff>
        </xdr:to>
        <xdr:sp fLocksText="0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xmlns:id="{78abe759-07b6-47e4-a939-72c8b2118cc8}"/>
                </a:ext>
              </a:extLst>
            </xdr:cNvPr>
            <xdr:cNvSpPr>
              <a:spLocks noRot="1"/>
            </xdr:cNvSpPr>
          </xdr:nvSpPr>
          <xdr:spPr>
            <a:xfrm>
              <a:off x="5410200" y="4362450"/>
              <a:ext cx="304800" cy="2095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wrap="square" anchor="ctr" upright="1"/>
            <a:p>
              <a:pPr algn="l" rtl="0">
                <a:defRPr lang="tr-TR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508000</xdr:colOff>
          <xdr:row>19</xdr:row>
          <xdr:rowOff>69850</xdr:rowOff>
        </xdr:from>
        <xdr:to>
          <xdr:col>8</xdr:col>
          <xdr:colOff>812800</xdr:colOff>
          <xdr:row>20</xdr:row>
          <xdr:rowOff>6350</xdr:rowOff>
        </xdr:to>
        <xdr:sp fLocksText="0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xmlns:id="{648eecf8-af1c-449e-8812-3512a697a966}"/>
                </a:ext>
              </a:extLst>
            </xdr:cNvPr>
            <xdr:cNvSpPr>
              <a:spLocks noRot="1"/>
            </xdr:cNvSpPr>
          </xdr:nvSpPr>
          <xdr:spPr>
            <a:xfrm>
              <a:off x="5410200" y="4162425"/>
              <a:ext cx="304800" cy="2095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91440" tIns="45720" rIns="91440" bIns="45720" vertOverflow="clip" wrap="square" anchor="ctr" upright="1"/>
            <a:p>
              <a:pPr algn="l" rtl="0">
                <a:defRPr lang="tr-TR"/>
              </a:pPr>
              <a:endParaRPr lang="tr-TR"/>
            </a:p>
          </xdr:txBody>
        </xdr:sp>
        <xdr:clientData/>
      </xdr:twoCellAnchor>
    </mc:Choice>
    <mc:Fallback/>
  </mc:AlternateContent>
  <xdr:twoCellAnchor editAs="oneCell">
    <xdr:from>
      <xdr:col>0</xdr:col>
      <xdr:colOff>19050</xdr:colOff>
      <xdr:row>0</xdr:row>
      <xdr:rowOff>19050</xdr:rowOff>
    </xdr:from>
    <xdr:to>
      <xdr:col>2</xdr:col>
      <xdr:colOff>66675</xdr:colOff>
      <xdr:row>3</xdr:row>
      <xdr:rowOff>85725</xdr:rowOff>
    </xdr:to>
    <xdr:pic>
      <xdr:nvPicPr>
        <xdr:cNvPr id="2164" name="Picture 116">
          <a:extLst>
            <a:ext uri="{FF2B5EF4-FFF2-40B4-BE49-F238E27FC236}">
              <a16:creationId xmlns:a16="http://schemas.microsoft.com/office/drawing/2014/main" xmlns:id="{8b94f4f7-18ce-4a1e-a3ae-c7199c4042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19050"/>
          <a:ext cx="1485900" cy="581025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19050</xdr:colOff>
      <xdr:row>0</xdr:row>
      <xdr:rowOff>19050</xdr:rowOff>
    </xdr:from>
    <xdr:to>
      <xdr:col>1</xdr:col>
      <xdr:colOff>857250</xdr:colOff>
      <xdr:row>3</xdr:row>
      <xdr:rowOff>28575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xmlns:id="{e8e3381a-c199-41d2-954e-6915d4240c8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19050"/>
          <a:ext cx="1485900" cy="581025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19050</xdr:colOff>
      <xdr:row>0</xdr:row>
      <xdr:rowOff>19050</xdr:rowOff>
    </xdr:from>
    <xdr:to>
      <xdr:col>1</xdr:col>
      <xdr:colOff>857250</xdr:colOff>
      <xdr:row>3</xdr:row>
      <xdr:rowOff>28575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xmlns:id="{0cb09dee-35d6-47f5-90ca-6e7ba30b1ae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19050"/>
          <a:ext cx="1485900" cy="581025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19050</xdr:colOff>
      <xdr:row>0</xdr:row>
      <xdr:rowOff>19050</xdr:rowOff>
    </xdr:from>
    <xdr:to>
      <xdr:col>0</xdr:col>
      <xdr:colOff>1504950</xdr:colOff>
      <xdr:row>3</xdr:row>
      <xdr:rowOff>28575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xmlns:id="{3e6add6f-139e-47a2-8c5e-29ad20fa212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19050"/>
          <a:ext cx="1485900" cy="581025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28575</xdr:colOff>
      <xdr:row>1</xdr:row>
      <xdr:rowOff>9525</xdr:rowOff>
    </xdr:from>
    <xdr:to>
      <xdr:col>1</xdr:col>
      <xdr:colOff>482563</xdr:colOff>
      <xdr:row>3</xdr:row>
      <xdr:rowOff>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:id="{00000000-0008-0000-0600-000002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00025"/>
          <a:ext cx="1504950" cy="3714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0" Type="http://schemas.openxmlformats.org/officeDocument/2006/relationships/ctrlProp" Target="../ctrProps/ctrProp10.xml" /><Relationship Id="rId11" Type="http://schemas.openxmlformats.org/officeDocument/2006/relationships/ctrlProp" Target="../ctrProps/ctrProp11.xml" /><Relationship Id="rId12" Type="http://schemas.openxmlformats.org/officeDocument/2006/relationships/ctrlProp" Target="../ctrProps/ctrProp12.xml" /><Relationship Id="rId13" Type="http://schemas.openxmlformats.org/officeDocument/2006/relationships/ctrlProp" Target="../ctrProps/ctrProp13.xml" /><Relationship Id="rId9" Type="http://schemas.openxmlformats.org/officeDocument/2006/relationships/ctrlProp" Target="../ctrProps/ctrProp9.xml" /><Relationship Id="rId8" Type="http://schemas.openxmlformats.org/officeDocument/2006/relationships/ctrlProp" Target="../ctrProps/ctrProp8.xml" /><Relationship Id="rId36" Type="http://schemas.openxmlformats.org/officeDocument/2006/relationships/ctrlProp" Target="../ctrProps/ctrProp36.xml" /><Relationship Id="rId38" Type="http://schemas.openxmlformats.org/officeDocument/2006/relationships/ctrlProp" Target="../ctrProps/ctrProp38.xml" /><Relationship Id="rId39" Type="http://schemas.openxmlformats.org/officeDocument/2006/relationships/ctrlProp" Target="../ctrProps/ctrProp39.xml" /><Relationship Id="rId34" Type="http://schemas.openxmlformats.org/officeDocument/2006/relationships/ctrlProp" Target="../ctrProps/ctrProp34.xml" /><Relationship Id="rId35" Type="http://schemas.openxmlformats.org/officeDocument/2006/relationships/ctrlProp" Target="../ctrProps/ctrProp35.xml" /><Relationship Id="rId6" Type="http://schemas.openxmlformats.org/officeDocument/2006/relationships/ctrlProp" Target="../ctrProps/ctrProp6.xml" /><Relationship Id="rId37" Type="http://schemas.openxmlformats.org/officeDocument/2006/relationships/ctrlProp" Target="../ctrProps/ctrProp37.xml" /><Relationship Id="rId5" Type="http://schemas.openxmlformats.org/officeDocument/2006/relationships/ctrlProp" Target="../ctrProps/ctrProp5.xml" /><Relationship Id="rId31" Type="http://schemas.openxmlformats.org/officeDocument/2006/relationships/ctrlProp" Target="../ctrProps/ctrProp31.xml" /><Relationship Id="rId4" Type="http://schemas.openxmlformats.org/officeDocument/2006/relationships/ctrlProp" Target="../ctrProps/ctrProp4.xml" /><Relationship Id="rId33" Type="http://schemas.openxmlformats.org/officeDocument/2006/relationships/ctrlProp" Target="../ctrProps/ctrProp33.xml" /><Relationship Id="rId27" Type="http://schemas.openxmlformats.org/officeDocument/2006/relationships/ctrlProp" Target="../ctrProps/ctrProp27.xml" /><Relationship Id="rId2" Type="http://schemas.openxmlformats.org/officeDocument/2006/relationships/ctrlProp" Target="../ctrProps/ctrProp2.xml" /><Relationship Id="rId1" Type="http://schemas.openxmlformats.org/officeDocument/2006/relationships/ctrlProp" Target="../ctrProps/ctrProp1.xml" /><Relationship Id="rId7" Type="http://schemas.openxmlformats.org/officeDocument/2006/relationships/ctrlProp" Target="../ctrProps/ctrProp7.xml" /><Relationship Id="rId42" Type="http://schemas.openxmlformats.org/officeDocument/2006/relationships/printerSettings" Target="../printerSettings/printerSettings1.bin" /><Relationship Id="rId3" Type="http://schemas.openxmlformats.org/officeDocument/2006/relationships/ctrlProp" Target="../ctrProps/ctrProp3.xml" /><Relationship Id="rId30" Type="http://schemas.openxmlformats.org/officeDocument/2006/relationships/ctrlProp" Target="../ctrProps/ctrProp30.xml" /><Relationship Id="rId21" Type="http://schemas.openxmlformats.org/officeDocument/2006/relationships/ctrlProp" Target="../ctrProps/ctrProp21.xml" /><Relationship Id="rId32" Type="http://schemas.openxmlformats.org/officeDocument/2006/relationships/ctrlProp" Target="../ctrProps/ctrProp32.xml" /><Relationship Id="rId16" Type="http://schemas.openxmlformats.org/officeDocument/2006/relationships/ctrlProp" Target="../ctrProps/ctrProp16.xml" /><Relationship Id="rId22" Type="http://schemas.openxmlformats.org/officeDocument/2006/relationships/ctrlProp" Target="../ctrProps/ctrProp22.xml" /><Relationship Id="rId24" Type="http://schemas.openxmlformats.org/officeDocument/2006/relationships/ctrlProp" Target="../ctrProps/ctrProp24.xml" /><Relationship Id="rId14" Type="http://schemas.openxmlformats.org/officeDocument/2006/relationships/ctrlProp" Target="../ctrProps/ctrProp14.xml" /><Relationship Id="rId40" Type="http://schemas.openxmlformats.org/officeDocument/2006/relationships/drawing" Target="../drawings/drawing1.xml" /><Relationship Id="rId41" Type="http://schemas.openxmlformats.org/officeDocument/2006/relationships/vmlDrawing" Target="../drawings/vmlDrawing1.vml" /><Relationship Id="rId28" Type="http://schemas.openxmlformats.org/officeDocument/2006/relationships/ctrlProp" Target="../ctrProps/ctrProp28.xml" /><Relationship Id="rId29" Type="http://schemas.openxmlformats.org/officeDocument/2006/relationships/ctrlProp" Target="../ctrProps/ctrProp29.xml" /><Relationship Id="rId18" Type="http://schemas.openxmlformats.org/officeDocument/2006/relationships/ctrlProp" Target="../ctrProps/ctrProp18.xml" /><Relationship Id="rId19" Type="http://schemas.openxmlformats.org/officeDocument/2006/relationships/ctrlProp" Target="../ctrProps/ctrProp19.xml" /><Relationship Id="rId23" Type="http://schemas.openxmlformats.org/officeDocument/2006/relationships/ctrlProp" Target="../ctrProps/ctrProp23.xml" /><Relationship Id="rId25" Type="http://schemas.openxmlformats.org/officeDocument/2006/relationships/ctrlProp" Target="../ctrProps/ctrProp25.xml" /><Relationship Id="rId26" Type="http://schemas.openxmlformats.org/officeDocument/2006/relationships/ctrlProp" Target="../ctrProps/ctrProp26.xml" /><Relationship Id="rId15" Type="http://schemas.openxmlformats.org/officeDocument/2006/relationships/ctrlProp" Target="../ctrProps/ctrProp15.xml" /><Relationship Id="rId20" Type="http://schemas.openxmlformats.org/officeDocument/2006/relationships/ctrlProp" Target="../ctrProps/ctrProp20.xml" /><Relationship Id="rId17" Type="http://schemas.openxmlformats.org/officeDocument/2006/relationships/ctrlProp" Target="../ctrProps/ctrProp17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5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0"/>
  <sheetViews>
    <sheetView view="pageBreakPreview" zoomScale="85" zoomScaleNormal="100" zoomScaleSheetLayoutView="85" zoomScalePageLayoutView="40" workbookViewId="0" topLeftCell="A6">
      <selection pane="topLeft" activeCell="B23" sqref="B23:D23"/>
    </sheetView>
  </sheetViews>
  <sheetFormatPr defaultColWidth="9.18428571428571" defaultRowHeight="14"/>
  <cols>
    <col min="1" max="1" width="12.8571428571429" style="21" customWidth="1"/>
    <col min="2" max="4" width="8.71428571428571" style="21" customWidth="1"/>
    <col min="5" max="5" width="10.5714285714286" style="21" customWidth="1"/>
    <col min="6" max="6" width="8.71428571428571" style="21" customWidth="1"/>
    <col min="7" max="7" width="6.57142857142857" style="21" customWidth="1"/>
    <col min="8" max="8" width="8.71428571428571" style="21" customWidth="1"/>
    <col min="9" max="9" width="17.4285714285714" style="21" customWidth="1"/>
    <col min="10" max="16384" width="9.14285714285714" style="1"/>
  </cols>
  <sheetData>
    <row r="1" spans="1:9" ht="14.15" customHeight="1">
      <c r="A1" s="79" t="s">
        <v>154</v>
      </c>
      <c r="B1" s="79"/>
      <c r="C1" s="79"/>
      <c r="D1" s="82" t="s">
        <v>101</v>
      </c>
      <c r="E1" s="82"/>
      <c r="F1" s="82"/>
      <c r="G1" s="82"/>
      <c r="H1" s="82"/>
      <c r="I1" s="82"/>
    </row>
    <row r="2" spans="1:9" ht="14.15" customHeight="1">
      <c r="A2" s="80"/>
      <c r="B2" s="80"/>
      <c r="C2" s="80"/>
      <c r="D2" s="83"/>
      <c r="E2" s="83"/>
      <c r="F2" s="83"/>
      <c r="G2" s="83"/>
      <c r="H2" s="83"/>
      <c r="I2" s="83"/>
    </row>
    <row r="3" spans="1:9" ht="14.15" customHeight="1">
      <c r="A3" s="80"/>
      <c r="B3" s="80"/>
      <c r="C3" s="80"/>
      <c r="D3" s="83"/>
      <c r="E3" s="83"/>
      <c r="F3" s="83"/>
      <c r="G3" s="83"/>
      <c r="H3" s="83"/>
      <c r="I3" s="83"/>
    </row>
    <row r="4" spans="1:9" ht="14.15" customHeight="1">
      <c r="A4" s="81"/>
      <c r="B4" s="81"/>
      <c r="C4" s="81"/>
      <c r="D4" s="84"/>
      <c r="E4" s="84"/>
      <c r="F4" s="84"/>
      <c r="G4" s="84"/>
      <c r="H4" s="84"/>
      <c r="I4" s="84"/>
    </row>
    <row r="5" spans="1:9" ht="14.15" customHeight="1">
      <c r="A5" s="70"/>
      <c r="B5" s="70"/>
      <c r="C5" s="70"/>
      <c r="D5" s="70"/>
      <c r="E5" s="70"/>
      <c r="F5" s="70"/>
      <c r="G5" s="70"/>
      <c r="H5" s="70"/>
      <c r="I5" s="70"/>
    </row>
    <row r="6" spans="1:9" ht="15" customHeight="1">
      <c r="A6" s="73" t="s">
        <v>0</v>
      </c>
      <c r="B6" s="73"/>
      <c r="C6" s="73"/>
      <c r="D6" s="73"/>
      <c r="E6" s="73"/>
      <c r="F6" s="73"/>
      <c r="G6" s="73"/>
      <c r="H6" s="73"/>
      <c r="I6" s="73"/>
    </row>
    <row r="7" spans="1:9" ht="15" customHeight="1">
      <c r="A7" s="73" t="s">
        <v>106</v>
      </c>
      <c r="B7" s="73"/>
      <c r="C7" s="73"/>
      <c r="D7" s="73"/>
      <c r="E7" s="73"/>
      <c r="F7" s="73"/>
      <c r="G7" s="73"/>
      <c r="H7" s="73"/>
      <c r="I7" s="73"/>
    </row>
    <row r="8" spans="1:9" ht="15" customHeight="1">
      <c r="A8" s="90" t="s">
        <v>1</v>
      </c>
      <c r="B8" s="90"/>
      <c r="C8" s="74"/>
      <c r="D8" s="74"/>
      <c r="E8" s="74"/>
      <c r="F8" s="92" t="s">
        <v>4</v>
      </c>
      <c r="G8" s="93"/>
      <c r="H8" s="97"/>
      <c r="I8" s="97"/>
    </row>
    <row r="9" spans="1:9" ht="14.25" customHeight="1">
      <c r="A9" s="90" t="s">
        <v>2</v>
      </c>
      <c r="B9" s="90"/>
      <c r="C9" s="94"/>
      <c r="D9" s="95"/>
      <c r="E9" s="95"/>
      <c r="F9" s="95"/>
      <c r="G9" s="95"/>
      <c r="H9" s="95"/>
      <c r="I9" s="96"/>
    </row>
    <row r="10" spans="1:9" ht="15" customHeight="1">
      <c r="A10" s="90" t="s">
        <v>3</v>
      </c>
      <c r="B10" s="90"/>
      <c r="C10" s="74"/>
      <c r="D10" s="74"/>
      <c r="E10" s="74"/>
      <c r="F10" s="92" t="s">
        <v>5</v>
      </c>
      <c r="G10" s="93"/>
      <c r="H10" s="74"/>
      <c r="I10" s="74"/>
    </row>
    <row r="11" spans="1:9" ht="14" customHeight="1">
      <c r="A11" s="77" t="s">
        <v>6</v>
      </c>
      <c r="B11" s="77"/>
      <c r="C11" s="77"/>
      <c r="D11" s="77"/>
      <c r="E11" s="77"/>
      <c r="F11" s="77"/>
      <c r="G11" s="77"/>
      <c r="H11" s="77"/>
      <c r="I11" s="77"/>
    </row>
    <row r="12" spans="1:9" ht="15" customHeight="1">
      <c r="A12" s="90" t="s">
        <v>7</v>
      </c>
      <c r="B12" s="90"/>
      <c r="C12" s="74"/>
      <c r="D12" s="74"/>
      <c r="E12" s="74"/>
      <c r="F12" s="19" t="s">
        <v>10</v>
      </c>
      <c r="G12" s="74"/>
      <c r="H12" s="74"/>
      <c r="I12" s="74"/>
    </row>
    <row r="13" spans="1:9" ht="15" customHeight="1">
      <c r="A13" s="90" t="s">
        <v>8</v>
      </c>
      <c r="B13" s="90"/>
      <c r="C13" s="75"/>
      <c r="D13" s="74"/>
      <c r="E13" s="74"/>
      <c r="F13" s="19" t="s">
        <v>11</v>
      </c>
      <c r="G13" s="75"/>
      <c r="H13" s="74"/>
      <c r="I13" s="74"/>
    </row>
    <row r="14" spans="1:9" ht="15" customHeight="1">
      <c r="A14" s="90" t="s">
        <v>9</v>
      </c>
      <c r="B14" s="90"/>
      <c r="C14" s="75"/>
      <c r="D14" s="74"/>
      <c r="E14" s="74"/>
      <c r="F14" s="65" t="s">
        <v>12</v>
      </c>
      <c r="G14" s="76"/>
      <c r="H14" s="74"/>
      <c r="I14" s="74"/>
    </row>
    <row r="15" spans="1:9" ht="15" customHeight="1">
      <c r="A15" s="77" t="s">
        <v>13</v>
      </c>
      <c r="B15" s="77"/>
      <c r="C15" s="77"/>
      <c r="D15" s="77"/>
      <c r="E15" s="77"/>
      <c r="F15" s="77"/>
      <c r="G15" s="77"/>
      <c r="H15" s="77"/>
      <c r="I15" s="77"/>
    </row>
    <row r="16" spans="1:9" ht="40" customHeight="1">
      <c r="A16" s="66"/>
      <c r="B16" s="62" t="s">
        <v>16</v>
      </c>
      <c r="C16" s="62" t="s">
        <v>17</v>
      </c>
      <c r="D16" s="62" t="s">
        <v>18</v>
      </c>
      <c r="E16" s="62" t="s">
        <v>19</v>
      </c>
      <c r="F16" s="89" t="s">
        <v>63</v>
      </c>
      <c r="G16" s="89"/>
      <c r="H16" s="89"/>
      <c r="I16" s="89"/>
    </row>
    <row r="17" spans="1:9" ht="15">
      <c r="A17" s="19" t="s">
        <v>14</v>
      </c>
      <c r="B17" s="20"/>
      <c r="C17" s="20"/>
      <c r="D17" s="20"/>
      <c r="E17" s="20"/>
      <c r="F17" s="88"/>
      <c r="G17" s="88"/>
      <c r="H17" s="88"/>
      <c r="I17" s="88"/>
    </row>
    <row r="18" spans="1:9" ht="15">
      <c r="A18" s="19" t="s">
        <v>15</v>
      </c>
      <c r="B18" s="20"/>
      <c r="C18" s="20"/>
      <c r="D18" s="20"/>
      <c r="E18" s="20"/>
      <c r="F18" s="88"/>
      <c r="G18" s="88"/>
      <c r="H18" s="88"/>
      <c r="I18" s="88"/>
    </row>
    <row r="19" spans="1:9" ht="37.5" customHeight="1">
      <c r="A19" s="100" t="s">
        <v>20</v>
      </c>
      <c r="B19" s="100"/>
      <c r="C19" s="100"/>
      <c r="D19" s="100"/>
      <c r="E19" s="174" t="s">
        <v>155</v>
      </c>
      <c r="F19" s="175"/>
      <c r="G19" s="175"/>
      <c r="H19" s="175"/>
      <c r="I19" s="176"/>
    </row>
    <row r="20" spans="1:9" ht="22" customHeight="1">
      <c r="A20" s="85" t="s">
        <v>21</v>
      </c>
      <c r="B20" s="85" t="s">
        <v>16</v>
      </c>
      <c r="C20" s="85" t="s">
        <v>17</v>
      </c>
      <c r="D20" s="85" t="s">
        <v>18</v>
      </c>
      <c r="E20" s="177" t="s">
        <v>73</v>
      </c>
      <c r="F20" s="178"/>
      <c r="G20" s="178"/>
      <c r="H20" s="179"/>
      <c r="I20" s="64"/>
    </row>
    <row r="21" spans="1:9" ht="9" customHeight="1">
      <c r="A21" s="85"/>
      <c r="B21" s="85"/>
      <c r="C21" s="85"/>
      <c r="D21" s="85"/>
      <c r="E21" s="180" t="s">
        <v>74</v>
      </c>
      <c r="F21" s="181"/>
      <c r="G21" s="181"/>
      <c r="H21" s="182"/>
      <c r="I21" s="90"/>
    </row>
    <row r="22" spans="1:9" ht="15" customHeight="1">
      <c r="A22" s="85"/>
      <c r="B22" s="67"/>
      <c r="C22" s="67"/>
      <c r="D22" s="67"/>
      <c r="E22" s="183"/>
      <c r="F22" s="184"/>
      <c r="G22" s="184"/>
      <c r="H22" s="185"/>
      <c r="I22" s="90"/>
    </row>
    <row r="23" spans="1:9" ht="15" customHeight="1">
      <c r="A23" s="19" t="s">
        <v>22</v>
      </c>
      <c r="B23" s="98"/>
      <c r="C23" s="98"/>
      <c r="D23" s="98"/>
      <c r="E23" s="90" t="s">
        <v>121</v>
      </c>
      <c r="F23" s="90"/>
      <c r="G23" s="86"/>
      <c r="H23" s="86"/>
      <c r="I23" s="86"/>
    </row>
    <row r="24" spans="1:9" ht="15" customHeight="1">
      <c r="A24" s="19" t="s">
        <v>23</v>
      </c>
      <c r="B24" s="99"/>
      <c r="C24" s="99"/>
      <c r="D24" s="99"/>
      <c r="E24" s="90" t="s">
        <v>120</v>
      </c>
      <c r="F24" s="90"/>
      <c r="G24" s="74"/>
      <c r="H24" s="74"/>
      <c r="I24" s="74"/>
    </row>
    <row r="25" spans="1:9" ht="15" customHeight="1">
      <c r="A25" s="19" t="s">
        <v>24</v>
      </c>
      <c r="B25" s="74"/>
      <c r="C25" s="74"/>
      <c r="D25" s="74"/>
      <c r="E25" s="87" t="s">
        <v>122</v>
      </c>
      <c r="F25" s="87"/>
      <c r="G25" s="88"/>
      <c r="H25" s="88"/>
      <c r="I25" s="88"/>
    </row>
    <row r="26" spans="1:9" ht="15" customHeight="1">
      <c r="A26" s="78" t="s">
        <v>25</v>
      </c>
      <c r="B26" s="78"/>
      <c r="C26" s="78"/>
      <c r="D26" s="78"/>
      <c r="E26" s="78"/>
      <c r="F26" s="78"/>
      <c r="G26" s="78"/>
      <c r="H26" s="78"/>
      <c r="I26" s="78"/>
    </row>
    <row r="27" spans="1:9" s="2" customFormat="1" ht="15" customHeight="1">
      <c r="A27" s="90" t="s">
        <v>26</v>
      </c>
      <c r="B27" s="90"/>
      <c r="C27" s="68"/>
      <c r="D27" s="91" t="s">
        <v>28</v>
      </c>
      <c r="E27" s="91"/>
      <c r="F27" s="68"/>
      <c r="G27" s="91" t="s">
        <v>29</v>
      </c>
      <c r="H27" s="91"/>
      <c r="I27" s="91"/>
    </row>
    <row r="28" spans="1:9" s="2" customFormat="1" ht="15" customHeight="1">
      <c r="A28" s="90" t="s">
        <v>27</v>
      </c>
      <c r="B28" s="90"/>
      <c r="C28" s="68"/>
      <c r="D28" s="91" t="s">
        <v>28</v>
      </c>
      <c r="E28" s="91"/>
      <c r="F28" s="68"/>
      <c r="G28" s="91" t="s">
        <v>29</v>
      </c>
      <c r="H28" s="91"/>
      <c r="I28" s="91"/>
    </row>
    <row r="29" spans="1:9" ht="24" customHeight="1">
      <c r="A29" s="85" t="s">
        <v>31</v>
      </c>
      <c r="B29" s="85"/>
      <c r="C29" s="85"/>
      <c r="D29" s="85"/>
      <c r="E29" s="62" t="s">
        <v>30</v>
      </c>
      <c r="F29" s="85" t="s">
        <v>62</v>
      </c>
      <c r="G29" s="85"/>
      <c r="H29" s="85"/>
      <c r="I29" s="85"/>
    </row>
    <row r="30" spans="1:9" ht="24" customHeight="1">
      <c r="A30" s="72"/>
      <c r="B30" s="72"/>
      <c r="C30" s="72"/>
      <c r="D30" s="72"/>
      <c r="E30" s="18" t="str">
        <f>IF(A30="","",VLOOKUP(A30,Lb_Hiz_Bilgisi!A$7:B22,2,FALSE))</f>
        <v/>
      </c>
      <c r="F30" s="71"/>
      <c r="G30" s="71"/>
      <c r="H30" s="71"/>
      <c r="I30" s="71"/>
    </row>
    <row r="31" spans="1:9" ht="24" customHeight="1">
      <c r="A31" s="72"/>
      <c r="B31" s="72"/>
      <c r="C31" s="72"/>
      <c r="D31" s="72"/>
      <c r="E31" s="18" t="str">
        <f>IF(A31="","",VLOOKUP(A31,Lb_Hiz_Bilgisi!A$7:B23,2,FALSE))</f>
        <v/>
      </c>
      <c r="F31" s="71"/>
      <c r="G31" s="71"/>
      <c r="H31" s="71"/>
      <c r="I31" s="71"/>
    </row>
    <row r="32" spans="1:9" ht="24" customHeight="1">
      <c r="A32" s="72"/>
      <c r="B32" s="72"/>
      <c r="C32" s="72"/>
      <c r="D32" s="72"/>
      <c r="E32" s="18" t="str">
        <f>IF(A32="","",VLOOKUP(A32,Lb_Hiz_Bilgisi!A$7:B24,2,FALSE))</f>
        <v/>
      </c>
      <c r="F32" s="71"/>
      <c r="G32" s="71"/>
      <c r="H32" s="71"/>
      <c r="I32" s="71"/>
    </row>
    <row r="33" spans="1:9" ht="24" customHeight="1">
      <c r="A33" s="72"/>
      <c r="B33" s="72"/>
      <c r="C33" s="72"/>
      <c r="D33" s="72"/>
      <c r="E33" s="18" t="str">
        <f>IF(A33="","",VLOOKUP(A33,Lb_Hiz_Bilgisi!A$7:B26,2,FALSE))</f>
        <v/>
      </c>
      <c r="F33" s="71"/>
      <c r="G33" s="71"/>
      <c r="H33" s="71"/>
      <c r="I33" s="71"/>
    </row>
    <row r="34" spans="1:9" ht="24" customHeight="1">
      <c r="A34" s="72"/>
      <c r="B34" s="72"/>
      <c r="C34" s="72"/>
      <c r="D34" s="72"/>
      <c r="E34" s="18" t="str">
        <f>IF(A34="","",VLOOKUP(A34,Lb_Hiz_Bilgisi!A$7:B27,2,FALSE))</f>
        <v/>
      </c>
      <c r="F34" s="71"/>
      <c r="G34" s="71"/>
      <c r="H34" s="71"/>
      <c r="I34" s="71"/>
    </row>
    <row r="35" spans="1:9" ht="24" customHeight="1">
      <c r="A35" s="72"/>
      <c r="B35" s="72"/>
      <c r="C35" s="72"/>
      <c r="D35" s="72"/>
      <c r="E35" s="18" t="str">
        <f>IF(A35="","",VLOOKUP(A35,Lb_Hiz_Bilgisi!A$7:B27,2,FALSE))</f>
        <v/>
      </c>
      <c r="F35" s="71"/>
      <c r="G35" s="71"/>
      <c r="H35" s="71"/>
      <c r="I35" s="71"/>
    </row>
    <row r="36" spans="1:9" ht="24" customHeight="1">
      <c r="A36" s="186"/>
      <c r="B36" s="187"/>
      <c r="C36" s="187"/>
      <c r="D36" s="188"/>
      <c r="E36" s="18" t="str">
        <f>IF(A36="","",VLOOKUP(A36,Lb_Hiz_Bilgisi!A$7:B27,2,FALSE))</f>
        <v/>
      </c>
      <c r="F36" s="71"/>
      <c r="G36" s="71"/>
      <c r="H36" s="71"/>
      <c r="I36" s="71"/>
    </row>
    <row r="37" spans="1:9" ht="24" customHeight="1">
      <c r="A37" s="72"/>
      <c r="B37" s="72"/>
      <c r="C37" s="72"/>
      <c r="D37" s="72"/>
      <c r="E37" s="18" t="str">
        <f>IF(A37="","",VLOOKUP(A37,Lb_Hiz_Bilgisi!A$7:B27,2,FALSE))</f>
        <v/>
      </c>
      <c r="F37" s="71"/>
      <c r="G37" s="71"/>
      <c r="H37" s="71"/>
      <c r="I37" s="71"/>
    </row>
    <row r="38" spans="1:9" ht="24" customHeight="1">
      <c r="A38" s="72"/>
      <c r="B38" s="72"/>
      <c r="C38" s="72"/>
      <c r="D38" s="72"/>
      <c r="E38" s="18" t="str">
        <f>IF(A38="","",VLOOKUP(A38,Lb_Hiz_Bilgisi!A$7:B27,2,FALSE))</f>
        <v/>
      </c>
      <c r="F38" s="71"/>
      <c r="G38" s="71"/>
      <c r="H38" s="71"/>
      <c r="I38" s="71"/>
    </row>
    <row r="39" spans="1:9" ht="24" customHeight="1">
      <c r="A39" s="72"/>
      <c r="B39" s="72"/>
      <c r="C39" s="72"/>
      <c r="D39" s="72"/>
      <c r="E39" s="18" t="str">
        <f>IF(A39="","",VLOOKUP(A39,Lb_Hiz_Bilgisi!A$7:B27,2,FALSE))</f>
        <v/>
      </c>
      <c r="F39" s="71"/>
      <c r="G39" s="71"/>
      <c r="H39" s="71"/>
      <c r="I39" s="71"/>
    </row>
    <row r="40" spans="1:9" ht="24" customHeight="1">
      <c r="A40" s="72"/>
      <c r="B40" s="72"/>
      <c r="C40" s="72"/>
      <c r="D40" s="72"/>
      <c r="E40" s="18" t="str">
        <f>IF(A40="","",VLOOKUP(A40,Lb_Hiz_Bilgisi!A$7:B27,2,FALSE))</f>
        <v/>
      </c>
      <c r="F40" s="71"/>
      <c r="G40" s="71"/>
      <c r="H40" s="71"/>
      <c r="I40" s="71"/>
    </row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</sheetData>
  <sheetProtection algorithmName="SHA-512" hashValue="+vZOap98/NhdIJ2R89R8luKX3TZBWYjH9F5psmSHxO7yd06PSSofFMXUoi65qroPtvn0OQ6bXTPzECQfDQ31BQ==" saltValue="yMb/vjueGbvJn+7iUDoTRw==" spinCount="100000" sheet="1" insertHyperlinks="0" sort="0" autoFilter="0" pivotTables="0"/>
  <mergeCells count="78">
    <mergeCell ref="D20:D21"/>
    <mergeCell ref="C20:C21"/>
    <mergeCell ref="B20:B21"/>
    <mergeCell ref="F17:I18"/>
    <mergeCell ref="A19:D19"/>
    <mergeCell ref="A20:A22"/>
    <mergeCell ref="I21:I22"/>
    <mergeCell ref="E19:I19"/>
    <mergeCell ref="E20:H20"/>
    <mergeCell ref="E21:H22"/>
    <mergeCell ref="A26:I26"/>
    <mergeCell ref="A27:B27"/>
    <mergeCell ref="A28:B28"/>
    <mergeCell ref="B23:D23"/>
    <mergeCell ref="B24:D24"/>
    <mergeCell ref="B25:D25"/>
    <mergeCell ref="E24:F24"/>
    <mergeCell ref="A8:B8"/>
    <mergeCell ref="A9:B9"/>
    <mergeCell ref="C8:E8"/>
    <mergeCell ref="C10:E10"/>
    <mergeCell ref="F8:G8"/>
    <mergeCell ref="F10:G10"/>
    <mergeCell ref="C9:I9"/>
    <mergeCell ref="H8:I8"/>
    <mergeCell ref="H10:I10"/>
    <mergeCell ref="A10:B10"/>
    <mergeCell ref="F40:I40"/>
    <mergeCell ref="F30:I30"/>
    <mergeCell ref="D27:E27"/>
    <mergeCell ref="F34:I34"/>
    <mergeCell ref="F35:I35"/>
    <mergeCell ref="F36:I36"/>
    <mergeCell ref="D28:E28"/>
    <mergeCell ref="G27:I27"/>
    <mergeCell ref="G28:I28"/>
    <mergeCell ref="F31:I31"/>
    <mergeCell ref="F32:I32"/>
    <mergeCell ref="A29:D29"/>
    <mergeCell ref="A40:D40"/>
    <mergeCell ref="A36:D36"/>
    <mergeCell ref="A37:D37"/>
    <mergeCell ref="A34:D34"/>
    <mergeCell ref="A35:D35"/>
    <mergeCell ref="A30:D30"/>
    <mergeCell ref="A31:D31"/>
    <mergeCell ref="A32:D32"/>
    <mergeCell ref="A38:D38"/>
    <mergeCell ref="A1:C4"/>
    <mergeCell ref="D1:I4"/>
    <mergeCell ref="F29:I29"/>
    <mergeCell ref="G23:I23"/>
    <mergeCell ref="G24:I24"/>
    <mergeCell ref="E25:F25"/>
    <mergeCell ref="G25:I25"/>
    <mergeCell ref="A15:I15"/>
    <mergeCell ref="F16:I16"/>
    <mergeCell ref="A12:B12"/>
    <mergeCell ref="A13:B13"/>
    <mergeCell ref="A14:B14"/>
    <mergeCell ref="E23:F23"/>
    <mergeCell ref="C12:E12"/>
    <mergeCell ref="C13:E13"/>
    <mergeCell ref="A7:I7"/>
    <mergeCell ref="A5:I5"/>
    <mergeCell ref="F39:I39"/>
    <mergeCell ref="A33:D33"/>
    <mergeCell ref="F33:I33"/>
    <mergeCell ref="A39:D39"/>
    <mergeCell ref="F37:I37"/>
    <mergeCell ref="F38:I38"/>
    <mergeCell ref="A6:C6"/>
    <mergeCell ref="D6:I6"/>
    <mergeCell ref="G12:I12"/>
    <mergeCell ref="G13:I13"/>
    <mergeCell ref="G14:I14"/>
    <mergeCell ref="A11:I11"/>
    <mergeCell ref="C14:E14"/>
  </mergeCells>
  <dataValidations count="1">
    <dataValidation type="list" allowBlank="1" showInputMessage="1" showErrorMessage="1" promptTitle="Deney İsimleri" prompt="Listeden İstediğiniz Deney Adını Seçiniz" errorTitle="Deney Adları" error="Hizmet Dışı Deney Adı Seçtiniz" sqref="A30:D40">
      <formula1>Lb_Hiz_Bilgisi!$A$7:$A$24</formula1>
    </dataValidation>
  </dataValidations>
  <printOptions horizontalCentered="1"/>
  <pageMargins left="0.78740157480315" right="0.590551181102362" top="0.78740157480315" bottom="0.590551181102362" header="0.196850393700787" footer="0.196850393700787"/>
  <pageSetup orientation="portrait" paperSize="9" scale="90" r:id="rId42"/>
  <headerFooter>
    <oddHeader xml:space="preserve">&amp;C&amp;"Arial,Kalın"&amp;14
</oddHeader>
    <oddFooter>&amp;L&amp;"Arial,Normal"&amp;9&amp;X(*)&amp;X Bu alanlar laboratuvar tarafından doldurulacaktır.
F.7.1-01 Rev. No: 7 Rev. Tar.: 28.03.2023&amp;R&amp;"Arial,Normal"&amp;9 1/&amp;"Arial,Kalın"4</oddFooter>
  </headerFooter>
  <drawing r:id="rId40"/>
  <legacyDrawing r:id="rId4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8" r:id="rId1" name="Check Box 20">
              <controlPr defaultSize="0" autoLine="0" autoPict="0">
                <anchor moveWithCells="1">
                  <from>
                    <xdr:col>1</xdr:col>
                    <xdr:colOff>184150</xdr:colOff>
                    <xdr:row>15</xdr:row>
                    <xdr:rowOff>476250</xdr:rowOff>
                  </from>
                  <to>
                    <xdr:col>1</xdr:col>
                    <xdr:colOff>488950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" name="Check Box 22">
              <controlPr defaultSize="0" autoLine="0" autoPict="0">
                <anchor moveWithCells="1">
                  <from>
                    <xdr:col>1</xdr:col>
                    <xdr:colOff>184150</xdr:colOff>
                    <xdr:row>16</xdr:row>
                    <xdr:rowOff>171450</xdr:rowOff>
                  </from>
                  <to>
                    <xdr:col>1</xdr:col>
                    <xdr:colOff>488950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3" name="Check Box 23">
              <controlPr defaultSize="0" autoLine="0" autoPict="0">
                <anchor moveWithCells="1">
                  <from>
                    <xdr:col>2</xdr:col>
                    <xdr:colOff>184150</xdr:colOff>
                    <xdr:row>15</xdr:row>
                    <xdr:rowOff>488950</xdr:rowOff>
                  </from>
                  <to>
                    <xdr:col>2</xdr:col>
                    <xdr:colOff>488950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4" name="Check Box 24">
              <controlPr defaultSize="0" autoLine="0" autoPict="0">
                <anchor moveWithCells="1">
                  <from>
                    <xdr:col>3</xdr:col>
                    <xdr:colOff>184150</xdr:colOff>
                    <xdr:row>15</xdr:row>
                    <xdr:rowOff>488950</xdr:rowOff>
                  </from>
                  <to>
                    <xdr:col>3</xdr:col>
                    <xdr:colOff>488950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5" name="Check Box 25">
              <controlPr defaultSize="0" autoLine="0" autoPict="0">
                <anchor moveWithCells="1">
                  <from>
                    <xdr:col>4</xdr:col>
                    <xdr:colOff>127000</xdr:colOff>
                    <xdr:row>15</xdr:row>
                    <xdr:rowOff>488950</xdr:rowOff>
                  </from>
                  <to>
                    <xdr:col>4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Check Box 27">
              <controlPr defaultSize="0" autoLine="0" autoPict="0">
                <anchor moveWithCells="1">
                  <from>
                    <xdr:col>3</xdr:col>
                    <xdr:colOff>184150</xdr:colOff>
                    <xdr:row>16</xdr:row>
                    <xdr:rowOff>171450</xdr:rowOff>
                  </from>
                  <to>
                    <xdr:col>3</xdr:col>
                    <xdr:colOff>488950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7" name="Check Box 28">
              <controlPr defaultSize="0" autoLine="0" autoPict="0">
                <anchor moveWithCells="1">
                  <from>
                    <xdr:col>2</xdr:col>
                    <xdr:colOff>184150</xdr:colOff>
                    <xdr:row>16</xdr:row>
                    <xdr:rowOff>171450</xdr:rowOff>
                  </from>
                  <to>
                    <xdr:col>2</xdr:col>
                    <xdr:colOff>488950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1" name="Check Box 34">
              <controlPr defaultSize="0" autoLine="0" autoPict="0">
                <anchor moveWithCells="1">
                  <from>
                    <xdr:col>2</xdr:col>
                    <xdr:colOff>374650</xdr:colOff>
                    <xdr:row>25</xdr:row>
                    <xdr:rowOff>184150</xdr:rowOff>
                  </from>
                  <to>
                    <xdr:col>3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defaultSize="0" autoLine="0" autoPict="0">
                <anchor moveWithCells="1">
                  <from>
                    <xdr:col>2</xdr:col>
                    <xdr:colOff>374650</xdr:colOff>
                    <xdr:row>26</xdr:row>
                    <xdr:rowOff>171450</xdr:rowOff>
                  </from>
                  <to>
                    <xdr:col>3</xdr:col>
                    <xdr:colOff>95250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defaultSize="0" autoLine="0" autoPict="0">
                <anchor moveWithCells="1">
                  <from>
                    <xdr:col>5</xdr:col>
                    <xdr:colOff>317500</xdr:colOff>
                    <xdr:row>25</xdr:row>
                    <xdr:rowOff>152400</xdr:rowOff>
                  </from>
                  <to>
                    <xdr:col>6</xdr:col>
                    <xdr:colOff>38100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4" name="Check Box 38">
              <controlPr defaultSize="0" autoLine="0" autoPict="0">
                <anchor moveWithCells="1">
                  <from>
                    <xdr:col>5</xdr:col>
                    <xdr:colOff>317500</xdr:colOff>
                    <xdr:row>26</xdr:row>
                    <xdr:rowOff>184150</xdr:rowOff>
                  </from>
                  <to>
                    <xdr:col>6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5" name="Check Box 42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6" name="Check Box 43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7" name="Check Box 44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8" name="Check Box 46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9" name="Check Box 47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0" name="Check Box 48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1" name="Check Box 49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2" name="Check Box 50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3" name="Check Box 51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4" name="Check Box 53">
              <controlPr defaultSize="0" autoLine="0" autoPict="0">
                <anchor moveWithCells="1">
                  <from>
                    <xdr:col>1</xdr:col>
                    <xdr:colOff>184150</xdr:colOff>
                    <xdr:row>15</xdr:row>
                    <xdr:rowOff>482600</xdr:rowOff>
                  </from>
                  <to>
                    <xdr:col>1</xdr:col>
                    <xdr:colOff>488950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5" name="Check Box 54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6" name="Check Box 55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7" name="Check Box 56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8" name="Check Box 57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9" name="Check Box 58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0" name="Check Box 59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1" name="Check Box 60">
              <controlPr defaultSize="0" autoLine="0" autoPict="0">
                <anchor moveWithCells="1">
                  <from>
                    <xdr:col>1</xdr:col>
                    <xdr:colOff>184150</xdr:colOff>
                    <xdr:row>15</xdr:row>
                    <xdr:rowOff>482600</xdr:rowOff>
                  </from>
                  <to>
                    <xdr:col>1</xdr:col>
                    <xdr:colOff>488950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2" name="Check Box 61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3" name="Check Box 62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4" name="Check Box 63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5" name="Check Box 64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6" name="Check Box 65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7" name="Check Box 66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8" name="Check Box 114">
              <controlPr defaultSize="0" autoLine="0" autoPict="0">
                <anchor moveWithCells="1">
                  <from>
                    <xdr:col>8</xdr:col>
                    <xdr:colOff>508000</xdr:colOff>
                    <xdr:row>19</xdr:row>
                    <xdr:rowOff>266700</xdr:rowOff>
                  </from>
                  <to>
                    <xdr:col>8</xdr:col>
                    <xdr:colOff>812800</xdr:colOff>
                    <xdr:row>21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39" name="Check Box 115">
              <controlPr defaultSize="0" autoLine="0" autoPict="0">
                <anchor moveWithCells="1">
                  <from>
                    <xdr:col>8</xdr:col>
                    <xdr:colOff>508000</xdr:colOff>
                    <xdr:row>19</xdr:row>
                    <xdr:rowOff>69850</xdr:rowOff>
                  </from>
                  <to>
                    <xdr:col>8</xdr:col>
                    <xdr:colOff>812800</xdr:colOff>
                    <xdr:row>20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147B240-6F00-43DC-818F-DE0EEE0326EC}">
  <sheetPr codeName="Sayfa1"/>
  <dimension ref="A1:L35"/>
  <sheetViews>
    <sheetView tabSelected="1" view="pageBreakPreview" zoomScale="85" zoomScaleNormal="100" zoomScaleSheetLayoutView="85" zoomScalePageLayoutView="70" workbookViewId="0" topLeftCell="A1">
      <selection pane="topLeft" activeCell="J7" sqref="J7"/>
    </sheetView>
  </sheetViews>
  <sheetFormatPr defaultColWidth="9.18428571428571" defaultRowHeight="14"/>
  <cols>
    <col min="1" max="1" width="9.71428571428571" style="51" customWidth="1"/>
    <col min="2" max="2" width="28.5714285714286" style="52" customWidth="1"/>
    <col min="3" max="7" width="15.7142857142857" style="52" customWidth="1"/>
    <col min="8" max="8" width="17.2857142857143" style="52" customWidth="1"/>
    <col min="9" max="9" width="15" style="52" customWidth="1"/>
    <col min="10" max="11" width="14.4285714285714" style="52" customWidth="1"/>
    <col min="12" max="12" width="12.7142857142857" style="52" customWidth="1"/>
    <col min="13" max="16384" width="9.14285714285714" style="52"/>
  </cols>
  <sheetData>
    <row r="1" spans="1:12" ht="15" customHeight="1">
      <c r="A1" s="101" t="s">
        <v>154</v>
      </c>
      <c r="B1" s="102"/>
      <c r="C1" s="102"/>
      <c r="D1" s="107" t="s">
        <v>101</v>
      </c>
      <c r="E1" s="107"/>
      <c r="F1" s="107"/>
      <c r="G1" s="107"/>
      <c r="H1" s="107"/>
      <c r="I1" s="107"/>
      <c r="J1" s="107"/>
      <c r="K1" s="107"/>
      <c r="L1" s="107"/>
    </row>
    <row r="2" spans="1:12" ht="15" customHeight="1">
      <c r="A2" s="103"/>
      <c r="B2" s="104"/>
      <c r="C2" s="104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15" customHeight="1">
      <c r="A3" s="103"/>
      <c r="B3" s="104"/>
      <c r="C3" s="104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5" customHeight="1">
      <c r="A4" s="105"/>
      <c r="B4" s="106"/>
      <c r="C4" s="106"/>
      <c r="D4" s="107"/>
      <c r="E4" s="107"/>
      <c r="F4" s="107"/>
      <c r="G4" s="107"/>
      <c r="H4" s="107"/>
      <c r="I4" s="107"/>
      <c r="J4" s="107"/>
      <c r="K4" s="107"/>
      <c r="L4" s="107"/>
    </row>
    <row r="5" spans="1:12" ht="20.15" customHeight="1">
      <c r="A5" s="108" t="s">
        <v>64</v>
      </c>
      <c r="B5" s="109"/>
      <c r="C5" s="110"/>
      <c r="D5" s="111"/>
      <c r="E5" s="111"/>
      <c r="F5" s="111"/>
      <c r="G5" s="111"/>
      <c r="H5" s="111"/>
      <c r="I5" s="111"/>
      <c r="J5" s="111"/>
      <c r="K5" s="111"/>
      <c r="L5" s="112"/>
    </row>
    <row r="6" spans="1:12" ht="48" customHeight="1">
      <c r="A6" s="59" t="s">
        <v>65</v>
      </c>
      <c r="B6" s="59" t="s">
        <v>66</v>
      </c>
      <c r="C6" s="59" t="s">
        <v>67</v>
      </c>
      <c r="D6" s="59" t="s">
        <v>68</v>
      </c>
      <c r="E6" s="59" t="s">
        <v>69</v>
      </c>
      <c r="F6" s="59" t="s">
        <v>143</v>
      </c>
      <c r="G6" s="59" t="s">
        <v>144</v>
      </c>
      <c r="H6" s="59" t="s">
        <v>70</v>
      </c>
      <c r="I6" s="59" t="s">
        <v>71</v>
      </c>
      <c r="J6" s="59" t="s">
        <v>123</v>
      </c>
      <c r="K6" s="59" t="s">
        <v>102</v>
      </c>
      <c r="L6" s="59" t="s">
        <v>72</v>
      </c>
    </row>
    <row r="7" spans="1:12" ht="20.2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2" ht="20.2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2" ht="20.25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ht="20.25" customHeigh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ht="20.2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ht="20.2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ht="20.2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ht="20.2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ht="20.2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20.2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20.2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20.2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ht="20.2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1:12" ht="20.25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</row>
    <row r="21" spans="1:12" ht="20.2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20.25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20.25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20.25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20.2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20.2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</row>
    <row r="27" spans="1:12" ht="20.25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2" ht="20.2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</row>
    <row r="29" spans="1:12" ht="20.25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1:12" ht="20.2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  <row r="31" spans="1:12" ht="14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ht="14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2" ht="14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14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14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</row>
  </sheetData>
  <sheetProtection algorithmName="SHA-512" hashValue="A6DZSi89x331MMr3tDpHx76gquEwzZ0ch3XhKrOBLdUKWENQj5Mmg44V9Xmjip0acJ66KGnrQ8Ow2hu+f6HL1Q==" saltValue="wuPiVImmCqY5oBgxOjV88A==" spinCount="100000" sheet="1" insertRows="0" deleteRows="0" autoFilter="0"/>
  <mergeCells count="4">
    <mergeCell ref="A1:C4"/>
    <mergeCell ref="D1:L4"/>
    <mergeCell ref="A5:B5"/>
    <mergeCell ref="C5:L5"/>
  </mergeCells>
  <dataValidations count="3">
    <dataValidation type="list" allowBlank="1" showInputMessage="1" showErrorMessage="1" sqref="K7:K30">
      <formula1>Programala_Bilgisi!$A$3:$A$5</formula1>
    </dataValidation>
    <dataValidation type="list" allowBlank="1" showInputMessage="1" showErrorMessage="1" sqref="J7:J30">
      <formula1>Programala_Bilgisi!$A$32:$A$39</formula1>
    </dataValidation>
    <dataValidation type="list" allowBlank="1" showInputMessage="1" showErrorMessage="1" sqref="L7:L30">
      <formula1>Programala_Bilgisi!$A$7:$A$8</formula1>
    </dataValidation>
  </dataValidations>
  <printOptions horizontalCentered="1" verticalCentered="1"/>
  <pageMargins left="0.236220472440945" right="0.236220472440945" top="0.748031496062992" bottom="0.748031496062992" header="0.31496062992126" footer="0.31496062992126"/>
  <pageSetup orientation="landscape" paperSize="9" scale="75" r:id="rId2"/>
  <headerFooter>
    <oddFooter>&amp;L&amp;"Arial,Normal"&amp;9&amp;X(*) &amp;XBu alanlar laboratuvar tarafından doldurulacaktır.
Gerektiğinde tablodaki satır sayısı arttırılabilir.
F.7.1-01 Rev. No: 7 Rev. Tar.: 28.03.2023&amp;R&amp;"Arial,Normal"&amp;9 2/&amp;"Arial,Kalın"4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33"/>
  <sheetViews>
    <sheetView view="pageBreakPreview" zoomScale="70" zoomScaleNormal="82" zoomScaleSheetLayoutView="70" zoomScalePageLayoutView="55" workbookViewId="0" topLeftCell="A3">
      <selection pane="topLeft" activeCell="B10" sqref="B10:F19"/>
    </sheetView>
  </sheetViews>
  <sheetFormatPr defaultColWidth="9.18428571428571" defaultRowHeight="14.5"/>
  <cols>
    <col min="1" max="1" width="9.71428571428571" style="61" customWidth="1"/>
    <col min="2" max="13" width="15.7142857142857" style="54" customWidth="1"/>
    <col min="14" max="16384" width="9.14285714285714" style="54"/>
  </cols>
  <sheetData>
    <row r="1" spans="1:13" ht="15" customHeight="1">
      <c r="A1" s="101" t="s">
        <v>154</v>
      </c>
      <c r="B1" s="102"/>
      <c r="C1" s="113"/>
      <c r="D1" s="116" t="s">
        <v>101</v>
      </c>
      <c r="E1" s="117"/>
      <c r="F1" s="117"/>
      <c r="G1" s="117"/>
      <c r="H1" s="117"/>
      <c r="I1" s="117"/>
      <c r="J1" s="117"/>
      <c r="K1" s="117"/>
      <c r="L1" s="117"/>
      <c r="M1" s="118"/>
    </row>
    <row r="2" spans="1:13" ht="15" customHeight="1">
      <c r="A2" s="103"/>
      <c r="B2" s="104"/>
      <c r="C2" s="114"/>
      <c r="D2" s="119"/>
      <c r="E2" s="120"/>
      <c r="F2" s="120"/>
      <c r="G2" s="120"/>
      <c r="H2" s="120"/>
      <c r="I2" s="120"/>
      <c r="J2" s="120"/>
      <c r="K2" s="120"/>
      <c r="L2" s="120"/>
      <c r="M2" s="121"/>
    </row>
    <row r="3" spans="1:13" ht="15" customHeight="1">
      <c r="A3" s="103"/>
      <c r="B3" s="104"/>
      <c r="C3" s="114"/>
      <c r="D3" s="119"/>
      <c r="E3" s="120"/>
      <c r="F3" s="120"/>
      <c r="G3" s="120"/>
      <c r="H3" s="120"/>
      <c r="I3" s="120"/>
      <c r="J3" s="120"/>
      <c r="K3" s="120"/>
      <c r="L3" s="120"/>
      <c r="M3" s="121"/>
    </row>
    <row r="4" spans="1:13" ht="15" customHeight="1">
      <c r="A4" s="105"/>
      <c r="B4" s="106"/>
      <c r="C4" s="115"/>
      <c r="D4" s="122"/>
      <c r="E4" s="123"/>
      <c r="F4" s="123"/>
      <c r="G4" s="123"/>
      <c r="H4" s="123"/>
      <c r="I4" s="123"/>
      <c r="J4" s="123"/>
      <c r="K4" s="123"/>
      <c r="L4" s="123"/>
      <c r="M4" s="124"/>
    </row>
    <row r="5" spans="1:13" ht="15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ht="20.15" customHeight="1">
      <c r="A6" s="130" t="s">
        <v>64</v>
      </c>
      <c r="B6" s="131"/>
      <c r="C6" s="132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3" ht="20.15" customHeight="1">
      <c r="A7" s="126" t="s">
        <v>152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8"/>
    </row>
    <row r="8" spans="1:13" ht="58.5" customHeight="1">
      <c r="A8" s="125" t="s">
        <v>65</v>
      </c>
      <c r="B8" s="192" t="str">
        <f>IF(Gen_Bilgiler!A30="","",Gen_Bilgiler!A30)</f>
        <v/>
      </c>
      <c r="C8" s="192" t="str">
        <f>IF(Gen_Bilgiler!A31="","",Gen_Bilgiler!A31)</f>
        <v/>
      </c>
      <c r="D8" s="192" t="str">
        <f>IF(Gen_Bilgiler!A32="","",Gen_Bilgiler!A32)</f>
        <v/>
      </c>
      <c r="E8" s="192" t="str">
        <f>IF(Gen_Bilgiler!A33="","",Gen_Bilgiler!A33)</f>
        <v/>
      </c>
      <c r="F8" s="192" t="str">
        <f>IF(Gen_Bilgiler!A34="","",Gen_Bilgiler!A34)</f>
        <v/>
      </c>
      <c r="G8" s="192" t="str">
        <f>IF(Gen_Bilgiler!A35="","",Gen_Bilgiler!A35)</f>
        <v/>
      </c>
      <c r="H8" s="192" t="str">
        <f>IF(Gen_Bilgiler!A36="","",Gen_Bilgiler!A36)</f>
        <v/>
      </c>
      <c r="I8" s="192" t="str">
        <f>IF(Gen_Bilgiler!A37="","",Gen_Bilgiler!A37)</f>
        <v/>
      </c>
      <c r="J8" s="192" t="str">
        <f>IF(Gen_Bilgiler!A38="","",Gen_Bilgiler!A38)</f>
        <v/>
      </c>
      <c r="K8" s="192" t="str">
        <f>IF(Gen_Bilgiler!A39="","",Gen_Bilgiler!A39)</f>
        <v/>
      </c>
      <c r="L8" s="192" t="str">
        <f>IF(Gen_Bilgiler!A40="","",Gen_Bilgiler!A40)</f>
        <v/>
      </c>
      <c r="M8" s="192"/>
    </row>
    <row r="9" spans="1:13" ht="20.15" customHeight="1">
      <c r="A9" s="125"/>
      <c r="B9" s="191" t="str">
        <f>IF(B8="","",VLOOKUP(B8,Lb_Hiz_Bilgisi!$A7:$B24,2,FALSE))</f>
        <v/>
      </c>
      <c r="C9" s="191" t="str">
        <f>IF(C8="","",VLOOKUP(C8,Lb_Hiz_Bilgisi!$A7:$B24,2,FALSE))</f>
        <v/>
      </c>
      <c r="D9" s="191" t="str">
        <f>IF(D8="","",VLOOKUP(D8,Lb_Hiz_Bilgisi!$A7:$B24,2,FALSE))</f>
        <v/>
      </c>
      <c r="E9" s="191" t="str">
        <f>IF(E8="","",VLOOKUP(E8,Lb_Hiz_Bilgisi!$A7:$B24,2,FALSE))</f>
        <v/>
      </c>
      <c r="F9" s="191" t="str">
        <f>IF(F8="","",VLOOKUP(F8,Lb_Hiz_Bilgisi!$A7:$B24,2,FALSE))</f>
        <v/>
      </c>
      <c r="G9" s="191" t="str">
        <f>IF(G8="","",VLOOKUP(G8,Lb_Hiz_Bilgisi!$A7:$B24,2,FALSE))</f>
        <v/>
      </c>
      <c r="H9" s="191" t="str">
        <f>IF(H8="","",VLOOKUP(H8,Lb_Hiz_Bilgisi!$A7:$B24,2,FALSE))</f>
        <v/>
      </c>
      <c r="I9" s="191" t="str">
        <f>IF(I8="","",VLOOKUP(I8,Lb_Hiz_Bilgisi!$A7:$B24,2,FALSE))</f>
        <v/>
      </c>
      <c r="J9" s="191" t="str">
        <f>IF(J8="","",VLOOKUP(J8,Lb_Hiz_Bilgisi!$A7:$B24,2,FALSE))</f>
        <v/>
      </c>
      <c r="K9" s="191" t="str">
        <f>IF(K8="","",VLOOKUP(K8,Lb_Hiz_Bilgisi!$A7:$B24,2,FALSE))</f>
        <v/>
      </c>
      <c r="L9" s="191" t="str">
        <f>IF(L8="","",VLOOKUP(L8,Lb_Hiz_Bilgisi!$A7:$B24,2,FALSE))</f>
        <v/>
      </c>
      <c r="M9" s="191" t="str">
        <f>IF(M8="","",VLOOKUP(M8,Lb_Hiz_Bilgisi!$A7:$B24,2,FALSE))</f>
        <v/>
      </c>
    </row>
    <row r="10" spans="1:13" ht="25.15" customHeight="1">
      <c r="A10" s="189">
        <f>IF(Num_Bilgileri!A7=" "," ",Num_Bilgileri!A7)</f>
        <v>0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</row>
    <row r="11" spans="1:13" ht="25.15" customHeight="1">
      <c r="A11" s="189">
        <f>IF(Num_Bilgileri!A8=" "," ",Num_Bilgileri!A8)</f>
        <v>0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</row>
    <row r="12" spans="1:13" ht="25.15" customHeight="1">
      <c r="A12" s="189">
        <f>IF(Num_Bilgileri!A9=" "," ",Num_Bilgileri!A9)</f>
        <v>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</row>
    <row r="13" spans="1:13" ht="25.15" customHeight="1">
      <c r="A13" s="189">
        <f>IF(Num_Bilgileri!A10=" "," ",Num_Bilgileri!A10)</f>
        <v>0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</row>
    <row r="14" spans="1:13" ht="25.15" customHeight="1">
      <c r="A14" s="189">
        <f>IF(Num_Bilgileri!A11=" "," ",Num_Bilgileri!A11)</f>
        <v>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</row>
    <row r="15" spans="1:13" ht="25.15" customHeight="1">
      <c r="A15" s="189">
        <f>IF(Num_Bilgileri!A12=" "," ",Num_Bilgileri!A12)</f>
        <v>0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</row>
    <row r="16" spans="1:13" ht="25.15" customHeight="1">
      <c r="A16" s="189">
        <f>IF(Num_Bilgileri!A13=" "," ",Num_Bilgileri!A13)</f>
        <v>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</row>
    <row r="17" spans="1:13" ht="25.15" customHeight="1">
      <c r="A17" s="189">
        <f>IF(Num_Bilgileri!A14=" "," ",Num_Bilgileri!A14)</f>
        <v>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</row>
    <row r="18" spans="1:13" ht="25.15" customHeight="1">
      <c r="A18" s="189">
        <f>IF(Num_Bilgileri!A15=" "," ",Num_Bilgileri!A15)</f>
        <v>0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</row>
    <row r="19" spans="1:13" ht="25.15" customHeight="1">
      <c r="A19" s="189">
        <f>IF(Num_Bilgileri!A16=" "," ",Num_Bilgileri!A16)</f>
        <v>0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</row>
    <row r="20" spans="1:13" ht="25.15" customHeight="1">
      <c r="A20" s="189">
        <f>IF(Num_Bilgileri!A17=" "," ",Num_Bilgileri!A17)</f>
        <v>0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</row>
    <row r="21" spans="1:13" ht="25.15" customHeight="1">
      <c r="A21" s="189">
        <f>IF(Num_Bilgileri!A18=" "," ",Num_Bilgileri!A18)</f>
        <v>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</row>
    <row r="22" spans="1:13" ht="25.15" customHeight="1">
      <c r="A22" s="189">
        <f>IF(Num_Bilgileri!A19=" "," ",Num_Bilgileri!A19)</f>
        <v>0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</row>
    <row r="23" spans="1:13" ht="25.15" customHeight="1">
      <c r="A23" s="189">
        <f>IF(Num_Bilgileri!A20=" "," ",Num_Bilgileri!A20)</f>
        <v>0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</row>
    <row r="24" spans="1:13" ht="25.15" customHeight="1">
      <c r="A24" s="189">
        <f>IF(Num_Bilgileri!A21=" "," ",Num_Bilgileri!A21)</f>
        <v>0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</row>
    <row r="25" spans="1:13" ht="25.15" customHeight="1">
      <c r="A25" s="189">
        <f>IF(Num_Bilgileri!A22=" "," ",Num_Bilgileri!A22)</f>
        <v>0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</row>
    <row r="26" spans="1:13" ht="25.15" customHeight="1">
      <c r="A26" s="189">
        <f>IF(Num_Bilgileri!A23=" "," ",Num_Bilgileri!A23)</f>
        <v>0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</row>
    <row r="27" spans="1:13" ht="25.15" customHeight="1">
      <c r="A27" s="189">
        <f>IF(Num_Bilgileri!A24=" "," ",Num_Bilgileri!A24)</f>
        <v>0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</row>
    <row r="28" spans="1:13" ht="25.15" customHeight="1">
      <c r="A28" s="189">
        <f>IF(Num_Bilgileri!A25=" "," ",Num_Bilgileri!A25)</f>
        <v>0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</row>
    <row r="29" spans="1:13" ht="25.15" customHeight="1">
      <c r="A29" s="189">
        <f>IF(Num_Bilgileri!A26=" "," ",Num_Bilgileri!A26)</f>
        <v>0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</row>
    <row r="30" spans="1:13" ht="25.15" customHeight="1">
      <c r="A30" s="189">
        <f>IF(Num_Bilgileri!A27=" "," ",Num_Bilgileri!A27)</f>
        <v>0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</row>
    <row r="31" spans="1:13" ht="25.15" customHeight="1">
      <c r="A31" s="189">
        <f>IF(Num_Bilgileri!A28=" "," ",Num_Bilgileri!A28)</f>
        <v>0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</row>
    <row r="32" spans="1:13" ht="20.15" customHeight="1">
      <c r="A32" s="60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13" ht="20.15" customHeight="1">
      <c r="A33" s="60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20.15" customHeight="1">
      <c r="A34" s="60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1:13" ht="20.15" customHeight="1">
      <c r="A35" s="60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20.15" customHeight="1">
      <c r="A36" s="60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 ht="14.5">
      <c r="A37" s="60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ht="14.5">
      <c r="A38" s="60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3" ht="14.5">
      <c r="A39" s="60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3" ht="14.5">
      <c r="A40" s="60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3" ht="14.5">
      <c r="A41" s="60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3" ht="14.5">
      <c r="A42" s="60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ht="14.5">
      <c r="A43" s="60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3" ht="14.5">
      <c r="A44" s="60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3" ht="14.5">
      <c r="A45" s="60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3" ht="14.5">
      <c r="A46" s="60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7" spans="1:13" ht="14.5">
      <c r="A47" s="60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</row>
    <row r="48" spans="1:13" ht="14.5">
      <c r="A48" s="60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1:13" ht="14.5">
      <c r="A49" s="60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1:13" ht="14.5">
      <c r="A50" s="60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ht="14.5">
      <c r="A51" s="60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</row>
    <row r="52" spans="1:13" ht="14.5">
      <c r="A52" s="60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3" ht="14.5">
      <c r="A53" s="60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1:13" ht="14.5">
      <c r="A54" s="60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1:13" ht="14.5">
      <c r="A55" s="60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</row>
    <row r="56" spans="1:13" ht="14.5">
      <c r="A56" s="60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1:13" ht="14.5">
      <c r="A57" s="60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ht="14.5">
      <c r="A58" s="60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1:13" ht="14.5">
      <c r="A59" s="60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ht="14.5">
      <c r="A60" s="60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ht="14.5">
      <c r="A61" s="60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  <row r="62" spans="1:13" ht="14.5">
      <c r="A62" s="60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</row>
    <row r="63" spans="1:13" ht="14.5">
      <c r="A63" s="60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3" ht="14.5">
      <c r="A64" s="60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1:13" ht="14.5">
      <c r="A65" s="60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 ht="14.5">
      <c r="A66" s="60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 ht="14.5">
      <c r="A67" s="60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spans="1:13" ht="14.5">
      <c r="A68" s="60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1:13" ht="14.5">
      <c r="A69" s="60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1:13" ht="14.5">
      <c r="A70" s="60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</row>
    <row r="71" spans="1:13" ht="14.5">
      <c r="A71" s="60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1:13" ht="14.5">
      <c r="A72" s="60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</row>
    <row r="73" spans="1:13" ht="14.5">
      <c r="A73" s="60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</row>
    <row r="74" spans="1:13" ht="14.5">
      <c r="A74" s="60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</row>
    <row r="75" spans="1:13" ht="14.5">
      <c r="A75" s="60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3" ht="14.5">
      <c r="A76" s="60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</row>
    <row r="77" spans="1:13" ht="14.5">
      <c r="A77" s="60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</row>
    <row r="78" spans="1:13" ht="14.5">
      <c r="A78" s="60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</row>
    <row r="79" spans="1:13" ht="14.5">
      <c r="A79" s="60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</row>
    <row r="80" spans="1:13" ht="14.5">
      <c r="A80" s="60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</row>
    <row r="81" spans="1:13" ht="14.5">
      <c r="A81" s="60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</row>
    <row r="82" spans="1:13" ht="14.5">
      <c r="A82" s="60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</row>
    <row r="83" spans="1:13" ht="14.5">
      <c r="A83" s="60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</row>
    <row r="84" spans="1:13" ht="14.5">
      <c r="A84" s="60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</row>
    <row r="85" spans="1:13" ht="14.5">
      <c r="A85" s="60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</row>
    <row r="86" spans="1:13" ht="14.5">
      <c r="A86" s="60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</row>
    <row r="87" spans="1:13" ht="14.5">
      <c r="A87" s="60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</row>
    <row r="88" spans="1:13" ht="14.5">
      <c r="A88" s="60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</row>
    <row r="89" spans="1:13" ht="14.5">
      <c r="A89" s="60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</row>
    <row r="90" spans="1:13" ht="14.5">
      <c r="A90" s="60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</row>
    <row r="91" spans="1:13" ht="14.5">
      <c r="A91" s="60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</row>
    <row r="92" spans="1:13" ht="14.5">
      <c r="A92" s="60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</row>
    <row r="93" spans="1:13" ht="14.5">
      <c r="A93" s="60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</row>
    <row r="94" spans="1:13" ht="14.5">
      <c r="A94" s="60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</row>
    <row r="95" spans="1:13" ht="14.5">
      <c r="A95" s="60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</row>
    <row r="96" spans="1:13" ht="14.5">
      <c r="A96" s="60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1:13" ht="14.5">
      <c r="A97" s="60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</row>
    <row r="98" spans="1:13" ht="14.5">
      <c r="A98" s="60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</row>
    <row r="99" spans="1:13" ht="14.5">
      <c r="A99" s="60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</row>
    <row r="100" spans="1:13" ht="14.5">
      <c r="A100" s="60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</row>
    <row r="101" spans="1:13" ht="14.5">
      <c r="A101" s="60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</row>
    <row r="102" spans="1:13" ht="14.5">
      <c r="A102" s="60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</row>
    <row r="103" spans="1:13" ht="14.5">
      <c r="A103" s="60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</row>
    <row r="104" spans="1:13" ht="14.5">
      <c r="A104" s="60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</row>
    <row r="105" spans="1:13" ht="14.5">
      <c r="A105" s="60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</row>
    <row r="106" spans="1:13" ht="14.5">
      <c r="A106" s="60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</row>
    <row r="107" spans="1:13" ht="14.5">
      <c r="A107" s="60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</row>
    <row r="108" spans="1:13" ht="14.5">
      <c r="A108" s="60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</row>
    <row r="109" spans="1:13" ht="14.5">
      <c r="A109" s="60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</row>
    <row r="110" spans="1:13" ht="14.5">
      <c r="A110" s="60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</row>
    <row r="111" spans="1:13" ht="14.5">
      <c r="A111" s="60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</row>
    <row r="112" spans="1:13" ht="14.5">
      <c r="A112" s="60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</row>
    <row r="113" spans="1:13" ht="14.5">
      <c r="A113" s="60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</row>
    <row r="114" spans="1:13" ht="14.5">
      <c r="A114" s="60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</row>
    <row r="115" spans="1:13" ht="14.5">
      <c r="A115" s="60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</row>
    <row r="116" spans="1:13" ht="14.5">
      <c r="A116" s="60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</row>
    <row r="117" spans="1:13" ht="14.5">
      <c r="A117" s="60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</row>
    <row r="118" spans="1:13" ht="14.5">
      <c r="A118" s="60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</row>
    <row r="119" spans="1:13" ht="14.5">
      <c r="A119" s="60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</row>
    <row r="120" spans="1:13" ht="14.5">
      <c r="A120" s="60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</row>
    <row r="121" spans="1:13" ht="14.5">
      <c r="A121" s="60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</row>
    <row r="122" spans="1:13" ht="14.5">
      <c r="A122" s="60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</row>
    <row r="123" spans="1:13" ht="14.5">
      <c r="A123" s="60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</row>
    <row r="124" spans="1:13" ht="14.5">
      <c r="A124" s="60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</row>
    <row r="125" spans="1:13" ht="14.5">
      <c r="A125" s="60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</row>
    <row r="126" spans="1:13" ht="14.5">
      <c r="A126" s="60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</row>
    <row r="127" spans="1:13" ht="14.5">
      <c r="A127" s="60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</row>
    <row r="128" spans="1:13" ht="14.5">
      <c r="A128" s="60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</row>
    <row r="129" spans="1:13" ht="14.5">
      <c r="A129" s="60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</row>
    <row r="130" spans="1:13" ht="14.5">
      <c r="A130" s="60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</row>
    <row r="131" spans="1:13" ht="14.5">
      <c r="A131" s="60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</row>
    <row r="132" spans="1:13" ht="14.5">
      <c r="A132" s="60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</row>
    <row r="133" spans="1:13" ht="14.5">
      <c r="A133" s="60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</row>
  </sheetData>
  <sheetProtection algorithmName="SHA-512" hashValue="Mx3OpJ96wNhDZnayy393huECeJZDqt0R5moiRQjZjV3VnV0kHjKKGI7DKQBQDYaphGwUUC+Q+RF8DJvaQa7MOg==" saltValue="cKPgq1blDlNbY29dZl976g==" spinCount="100000" sheet="1" deleteColumns="0" deleteRows="0" sort="0" autoFilter="0" pivotTables="0"/>
  <mergeCells count="7">
    <mergeCell ref="A1:C4"/>
    <mergeCell ref="D1:M4"/>
    <mergeCell ref="A8:A9"/>
    <mergeCell ref="A7:M7"/>
    <mergeCell ref="A5:M5"/>
    <mergeCell ref="A6:C6"/>
    <mergeCell ref="D6:M6"/>
  </mergeCells>
  <dataValidations count="1">
    <dataValidation type="list" allowBlank="1" showInputMessage="1" showErrorMessage="1" promptTitle="Deney Standartları" prompt="Deney Standardını Seçiniz" errorTitle="Deney Standardı" error="Hatalı Deney Standardı Seçimi" sqref="B10:M31">
      <formula1>INDIRECT($B$9)</formula1>
    </dataValidation>
  </dataValidations>
  <pageMargins left="0.708661417322835" right="0.708661417322835" top="0.748031496062992" bottom="0.748031496062992" header="0.31496062992126" footer="0.31496062992126"/>
  <pageSetup fitToHeight="0" orientation="landscape" paperSize="9" scale="65" r:id="rId2"/>
  <headerFooter scaleWithDoc="0" alignWithMargins="0">
    <oddFooter>&amp;L&amp;"Arial,Normal"&amp;7&amp;X(*) Bu alanlar laboratuvar tarafından doldurulacaktır.
Gerektiğinde tablodaki satır sayısı arttırılabilir.
F.7.1-01 Rev. No: 7 Rev. Tar.: 28.03.2023&amp;R&amp;"Arial,Normal"&amp;9 3/&amp;"Arial,Kalın"4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27"/>
  <sheetViews>
    <sheetView view="pageBreakPreview" zoomScale="70" zoomScaleNormal="66" zoomScaleSheetLayoutView="70" zoomScalePageLayoutView="70" workbookViewId="0" topLeftCell="A1">
      <selection pane="topLeft" activeCell="A7" sqref="A7:A25"/>
    </sheetView>
  </sheetViews>
  <sheetFormatPr defaultColWidth="9.18428571428571" defaultRowHeight="12.5"/>
  <cols>
    <col min="1" max="1" width="47" style="15" customWidth="1"/>
    <col min="2" max="4" width="12.7142857142857" style="14" customWidth="1"/>
    <col min="5" max="5" width="30.2857142857143" style="14" customWidth="1"/>
    <col min="6" max="16384" width="9.14285714285714" style="14"/>
  </cols>
  <sheetData>
    <row r="1" spans="1:5" ht="15" customHeight="1">
      <c r="A1" s="135" t="s">
        <v>154</v>
      </c>
      <c r="B1" s="138" t="s">
        <v>101</v>
      </c>
      <c r="C1" s="139"/>
      <c r="D1" s="139"/>
      <c r="E1" s="140"/>
    </row>
    <row r="2" spans="1:5" ht="15" customHeight="1">
      <c r="A2" s="136"/>
      <c r="B2" s="141"/>
      <c r="C2" s="142"/>
      <c r="D2" s="142"/>
      <c r="E2" s="143"/>
    </row>
    <row r="3" spans="1:5" ht="15" customHeight="1">
      <c r="A3" s="136"/>
      <c r="B3" s="141"/>
      <c r="C3" s="142"/>
      <c r="D3" s="142"/>
      <c r="E3" s="143"/>
    </row>
    <row r="4" spans="1:5" ht="15" customHeight="1">
      <c r="A4" s="137"/>
      <c r="B4" s="144"/>
      <c r="C4" s="145"/>
      <c r="D4" s="145"/>
      <c r="E4" s="146"/>
    </row>
    <row r="5" spans="1:5" ht="15" customHeight="1">
      <c r="A5" s="147"/>
      <c r="B5" s="147"/>
      <c r="C5" s="147"/>
      <c r="D5" s="147"/>
      <c r="E5" s="147"/>
    </row>
    <row r="6" spans="1:5" ht="28" customHeight="1">
      <c r="A6" s="12" t="s">
        <v>31</v>
      </c>
      <c r="B6" s="12" t="s">
        <v>30</v>
      </c>
      <c r="C6" s="148" t="s">
        <v>124</v>
      </c>
      <c r="D6" s="148"/>
      <c r="E6" s="58" t="s">
        <v>128</v>
      </c>
    </row>
    <row r="7" spans="1:5" ht="28" customHeight="1">
      <c r="A7" s="5" t="s">
        <v>33</v>
      </c>
      <c r="B7" s="17" t="s">
        <v>32</v>
      </c>
      <c r="C7" s="134" t="s">
        <v>125</v>
      </c>
      <c r="D7" s="134"/>
      <c r="E7" s="55" t="s">
        <v>129</v>
      </c>
    </row>
    <row r="8" spans="1:5" ht="28" customHeight="1">
      <c r="A8" s="5" t="s">
        <v>35</v>
      </c>
      <c r="B8" s="17" t="s">
        <v>34</v>
      </c>
      <c r="C8" s="134" t="s">
        <v>125</v>
      </c>
      <c r="D8" s="134"/>
      <c r="E8" s="56" t="s">
        <v>130</v>
      </c>
    </row>
    <row r="9" spans="1:5" ht="28" customHeight="1">
      <c r="A9" s="5" t="s">
        <v>37</v>
      </c>
      <c r="B9" s="17" t="s">
        <v>36</v>
      </c>
      <c r="C9" s="134" t="s">
        <v>125</v>
      </c>
      <c r="D9" s="134"/>
      <c r="E9" s="56" t="s">
        <v>131</v>
      </c>
    </row>
    <row r="10" spans="1:5" ht="28" customHeight="1">
      <c r="A10" s="5" t="s">
        <v>39</v>
      </c>
      <c r="B10" s="17" t="s">
        <v>38</v>
      </c>
      <c r="C10" s="134" t="s">
        <v>125</v>
      </c>
      <c r="D10" s="134"/>
      <c r="E10" s="56" t="s">
        <v>132</v>
      </c>
    </row>
    <row r="11" spans="1:5" ht="28" customHeight="1">
      <c r="A11" s="5" t="s">
        <v>41</v>
      </c>
      <c r="B11" s="17" t="s">
        <v>40</v>
      </c>
      <c r="C11" s="134" t="s">
        <v>125</v>
      </c>
      <c r="D11" s="134"/>
      <c r="E11" s="56" t="s">
        <v>132</v>
      </c>
    </row>
    <row r="12" spans="1:5" ht="28" customHeight="1">
      <c r="A12" s="5" t="s">
        <v>43</v>
      </c>
      <c r="B12" s="17" t="s">
        <v>42</v>
      </c>
      <c r="C12" s="134" t="s">
        <v>125</v>
      </c>
      <c r="D12" s="134"/>
      <c r="E12" s="56" t="s">
        <v>133</v>
      </c>
    </row>
    <row r="13" spans="1:5" ht="28" customHeight="1">
      <c r="A13" s="5" t="s">
        <v>75</v>
      </c>
      <c r="B13" s="17" t="s">
        <v>44</v>
      </c>
      <c r="C13" s="134"/>
      <c r="D13" s="134"/>
      <c r="E13" s="57"/>
    </row>
    <row r="14" spans="1:5" ht="28" customHeight="1">
      <c r="A14" s="5" t="s">
        <v>78</v>
      </c>
      <c r="B14" s="17" t="s">
        <v>80</v>
      </c>
      <c r="C14" s="134"/>
      <c r="D14" s="134"/>
      <c r="E14" s="57"/>
    </row>
    <row r="15" spans="1:5" ht="28" customHeight="1">
      <c r="A15" s="5" t="s">
        <v>46</v>
      </c>
      <c r="B15" s="17" t="s">
        <v>45</v>
      </c>
      <c r="C15" s="134"/>
      <c r="D15" s="134"/>
      <c r="E15" s="57"/>
    </row>
    <row r="16" spans="1:5" ht="28" customHeight="1">
      <c r="A16" s="5" t="s">
        <v>48</v>
      </c>
      <c r="B16" s="17" t="s">
        <v>47</v>
      </c>
      <c r="C16" s="134"/>
      <c r="D16" s="134"/>
      <c r="E16" s="57"/>
    </row>
    <row r="17" spans="1:5" ht="28" customHeight="1">
      <c r="A17" s="5" t="s">
        <v>50</v>
      </c>
      <c r="B17" s="17" t="s">
        <v>49</v>
      </c>
      <c r="C17" s="134"/>
      <c r="D17" s="134"/>
      <c r="E17" s="57"/>
    </row>
    <row r="18" spans="1:5" ht="28" customHeight="1">
      <c r="A18" s="5" t="s">
        <v>77</v>
      </c>
      <c r="B18" s="17" t="s">
        <v>55</v>
      </c>
      <c r="C18" s="134"/>
      <c r="D18" s="134"/>
      <c r="E18" s="57"/>
    </row>
    <row r="19" spans="1:5" ht="28" customHeight="1">
      <c r="A19" s="5" t="s">
        <v>76</v>
      </c>
      <c r="B19" s="17" t="s">
        <v>82</v>
      </c>
      <c r="C19" s="134"/>
      <c r="D19" s="134"/>
      <c r="E19" s="57"/>
    </row>
    <row r="20" spans="1:5" ht="28" customHeight="1">
      <c r="A20" s="5" t="s">
        <v>57</v>
      </c>
      <c r="B20" s="17" t="s">
        <v>56</v>
      </c>
      <c r="C20" s="134"/>
      <c r="D20" s="134"/>
      <c r="E20" s="57"/>
    </row>
    <row r="21" spans="1:5" ht="28" customHeight="1">
      <c r="A21" s="5" t="s">
        <v>59</v>
      </c>
      <c r="B21" s="17" t="s">
        <v>58</v>
      </c>
      <c r="C21" s="134"/>
      <c r="D21" s="134"/>
      <c r="E21" s="57"/>
    </row>
    <row r="22" spans="1:5" ht="28" customHeight="1">
      <c r="A22" s="5" t="s">
        <v>61</v>
      </c>
      <c r="B22" s="17" t="s">
        <v>60</v>
      </c>
      <c r="C22" s="134"/>
      <c r="D22" s="134"/>
      <c r="E22" s="57"/>
    </row>
    <row r="23" spans="1:5" ht="28" customHeight="1">
      <c r="A23" s="5" t="s">
        <v>97</v>
      </c>
      <c r="B23" s="17" t="s">
        <v>98</v>
      </c>
      <c r="C23" s="134"/>
      <c r="D23" s="134"/>
      <c r="E23" s="57"/>
    </row>
    <row r="24" spans="1:5" ht="28" customHeight="1">
      <c r="A24" s="5" t="s">
        <v>99</v>
      </c>
      <c r="B24" s="17" t="s">
        <v>100</v>
      </c>
      <c r="C24" s="134"/>
      <c r="D24" s="134"/>
      <c r="E24" s="57"/>
    </row>
    <row r="25" spans="1:5" ht="25" customHeight="1">
      <c r="A25" s="5" t="s">
        <v>126</v>
      </c>
      <c r="B25" s="17" t="s">
        <v>127</v>
      </c>
      <c r="C25" s="134"/>
      <c r="D25" s="134"/>
      <c r="E25" s="57"/>
    </row>
    <row r="26" spans="1:2" ht="25" customHeight="1">
      <c r="A26" s="11"/>
      <c r="B26" s="11"/>
    </row>
    <row r="27" spans="1:2" ht="25" customHeight="1">
      <c r="A27" s="11"/>
      <c r="B27" s="11"/>
    </row>
  </sheetData>
  <sheetProtection algorithmName="SHA-512" hashValue="Ago3NPGlXaj72ASNIS4qYMvh7sbYp0iZ2/CdgwTZvprK3Lhx55c6UNZqSMm9U3CWOzahBueKQ9/04iCM2T4OAg==" saltValue="ZmALBCaZ7OGBbtTeQzMlaA==" spinCount="100000" sheet="1" objects="1" scenarios="1"/>
  <mergeCells count="23">
    <mergeCell ref="A1:A4"/>
    <mergeCell ref="B1:E4"/>
    <mergeCell ref="A5:E5"/>
    <mergeCell ref="C6:D6"/>
    <mergeCell ref="C7:D7"/>
    <mergeCell ref="C8:D8"/>
    <mergeCell ref="C9:D9"/>
    <mergeCell ref="C10:D10"/>
    <mergeCell ref="C11:D11"/>
    <mergeCell ref="C12:D12"/>
    <mergeCell ref="C17:D17"/>
    <mergeCell ref="C18:D18"/>
    <mergeCell ref="C19:D19"/>
    <mergeCell ref="C13:D13"/>
    <mergeCell ref="C14:D14"/>
    <mergeCell ref="C15:D15"/>
    <mergeCell ref="C16:D16"/>
    <mergeCell ref="C25:D25"/>
    <mergeCell ref="C20:D20"/>
    <mergeCell ref="C21:D21"/>
    <mergeCell ref="C22:D22"/>
    <mergeCell ref="C23:D23"/>
    <mergeCell ref="C24:D24"/>
  </mergeCells>
  <pageMargins left="0.708661417322835" right="0.708661417322835" top="0.748031496062992" bottom="0.748031496062992" header="0.31496062992126" footer="0.31496062992126"/>
  <pageSetup orientation="portrait" paperSize="9" scale="75" r:id="rId2"/>
  <headerFooter>
    <oddFooter>&amp;L&amp;"Arial,Normal"&amp;9(*) Bu alanlar laboratuvar tarafından doldurulacaktır.
Gerektiğinde tablodaki satır sayısı arttırılabilir.
F.7.1-01 Rev. No: 7 Rev. Tar.: 28.03.2023&amp;R&amp;"Arial,Normal"&amp;9 4/&amp;"Arial,Kalın"4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T18"/>
  <sheetViews>
    <sheetView workbookViewId="0" topLeftCell="E1">
      <selection pane="topLeft" activeCell="H13" sqref="H13"/>
    </sheetView>
  </sheetViews>
  <sheetFormatPr defaultColWidth="9.18428571428571" defaultRowHeight="11.5"/>
  <cols>
    <col min="1" max="1" width="12.7142857142857" style="3" customWidth="1"/>
    <col min="2" max="2" width="5.71428571428571" style="3" customWidth="1"/>
    <col min="3" max="20" width="15.7142857142857" style="3" customWidth="1"/>
    <col min="21" max="16384" width="9.14285714285714" style="3"/>
  </cols>
  <sheetData>
    <row r="1" ht="20.15" customHeight="1"/>
    <row r="2" spans="3:20" s="6" customFormat="1" ht="20.15" customHeight="1">
      <c r="C2" s="7">
        <v>1</v>
      </c>
      <c r="D2" s="7">
        <f>C2+1</f>
        <v>2</v>
      </c>
      <c r="E2" s="7">
        <f t="shared" si="0" ref="E2:T2">D2+1</f>
        <v>3</v>
      </c>
      <c r="F2" s="7">
        <f t="shared" si="0"/>
        <v>4</v>
      </c>
      <c r="G2" s="7">
        <f t="shared" si="0"/>
        <v>5</v>
      </c>
      <c r="H2" s="7">
        <f t="shared" si="0"/>
        <v>6</v>
      </c>
      <c r="I2" s="7">
        <f t="shared" si="0"/>
        <v>7</v>
      </c>
      <c r="J2" s="7">
        <f t="shared" si="0"/>
        <v>8</v>
      </c>
      <c r="K2" s="7">
        <f t="shared" si="1" ref="K2">J2+1</f>
        <v>9</v>
      </c>
      <c r="L2" s="7">
        <f t="shared" si="2" ref="L2">K2+1</f>
        <v>10</v>
      </c>
      <c r="M2" s="7">
        <f t="shared" si="3" ref="M2">L2+1</f>
        <v>11</v>
      </c>
      <c r="N2" s="7">
        <f t="shared" si="4" ref="N2">M2+1</f>
        <v>12</v>
      </c>
      <c r="O2" s="7">
        <f t="shared" si="5" ref="O2">N2+1</f>
        <v>13</v>
      </c>
      <c r="P2" s="7">
        <f t="shared" si="6" ref="P2">O2+1</f>
        <v>14</v>
      </c>
      <c r="Q2" s="7">
        <f t="shared" si="7" ref="Q2">P2+1</f>
        <v>15</v>
      </c>
      <c r="R2" s="7">
        <f t="shared" si="8" ref="R2">Q2+1</f>
        <v>16</v>
      </c>
      <c r="S2" s="7">
        <f t="shared" si="9" ref="S2">R2+1</f>
        <v>17</v>
      </c>
      <c r="T2" s="7">
        <f t="shared" si="10" ref="T2">S2+1</f>
        <v>18</v>
      </c>
    </row>
    <row r="3" spans="3:20" s="6" customFormat="1" ht="20.15" customHeight="1">
      <c r="C3" s="150" t="s">
        <v>83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3:20" s="6" customFormat="1" ht="54.75" customHeight="1">
      <c r="C4" s="4" t="str">
        <f>IF(Lb_Hiz_Bilgisi!$A7="","",Lb_Hiz_Bilgisi!$A7)</f>
        <v>Lama Çekme Deneyi</v>
      </c>
      <c r="D4" s="4" t="str">
        <f>IF(Lb_Hiz_Bilgisi!$A8="","",Lb_Hiz_Bilgisi!$A8)</f>
        <v>Charpy Vurma Deneyi</v>
      </c>
      <c r="E4" s="4" t="str">
        <f>IF(Lb_Hiz_Bilgisi!$A9="","",Lb_Hiz_Bilgisi!$A9)</f>
        <v>Spektral Analiz Deneyi</v>
      </c>
      <c r="F4" s="4" t="str">
        <f>IF(Lb_Hiz_Bilgisi!A10="","",Lb_Hiz_Bilgisi!A10)</f>
        <v>Cıvata, Vida ve Saplama Çekme Deneyi</v>
      </c>
      <c r="G4" s="4" t="str">
        <f>IF(Lb_Hiz_Bilgisi!A11="","",Lb_Hiz_Bilgisi!A11)</f>
        <v>Cıvata, Vida ve Saplama Yük Dayanım (Proof Load) Deneyi</v>
      </c>
      <c r="H4" s="4" t="str">
        <f>IF(Lb_Hiz_Bilgisi!A12="","",Lb_Hiz_Bilgisi!A12)</f>
        <v>Somun Yük Dayanım (Proof Load) Deneyi</v>
      </c>
      <c r="I4" s="4" t="str">
        <f>IF(Lb_Hiz_Bilgisi!A13="","",Lb_Hiz_Bilgisi!A13)</f>
        <v>Malzeme Gevrekliği Tayin Deneyi</v>
      </c>
      <c r="J4" s="4" t="str">
        <f>IF(Lb_Hiz_Bilgisi!A14="","",Lb_Hiz_Bilgisi!A14)</f>
        <v>Kaplama Yapışkanlığı (Çekiç) Deneyi</v>
      </c>
      <c r="K4" s="4" t="str">
        <f>IF(Lb_Hiz_Bilgisi!A15="","",Lb_Hiz_Bilgisi!A15)</f>
        <v>Bükme Deneyi</v>
      </c>
      <c r="L4" s="4" t="str">
        <f>IF(Lb_Hiz_Bilgisi!A16="","",Lb_Hiz_Bilgisi!A16)</f>
        <v>Kırma Deneyi</v>
      </c>
      <c r="M4" s="4" t="str">
        <f>IF(Lb_Hiz_Bilgisi!A17="","",Lb_Hiz_Bilgisi!A17)</f>
        <v>Sertlik Deneyi</v>
      </c>
      <c r="N4" s="4" t="str">
        <f>IF(Lb_Hiz_Bilgisi!A18="","",Lb_Hiz_Bilgisi!A18)</f>
        <v>Bakırsülfat (Preece) Çözeltisine Daldırma Deneyi</v>
      </c>
      <c r="O4" s="4" t="str">
        <f>IF(Lb_Hiz_Bilgisi!A19="","",Lb_Hiz_Bilgisi!A19)</f>
        <v>Kaplama Ağırlığı ve Kalınlığı Tayin Deneyi</v>
      </c>
      <c r="P4" s="4" t="str">
        <f>IF(Lb_Hiz_Bilgisi!A20="","",Lb_Hiz_Bilgisi!A20)</f>
        <v>pH Ölçüm Deneyi</v>
      </c>
      <c r="Q4" s="4" t="str">
        <f>IF(Lb_Hiz_Bilgisi!A21="","",Lb_Hiz_Bilgisi!A21)</f>
        <v>Yoğunluk Ölçüm Deneyi</v>
      </c>
      <c r="R4" s="4" t="str">
        <f>IF(Lb_Hiz_Bilgisi!A22="","",Lb_Hiz_Bilgisi!A22)</f>
        <v>Serbest Asit Tayini Deneyi</v>
      </c>
      <c r="S4" s="4" t="str">
        <f>IF(Lb_Hiz_Bilgisi!A23="","",Lb_Hiz_Bilgisi!A23)</f>
        <v>Demir Tayini Deneyi</v>
      </c>
      <c r="T4" s="4" t="str">
        <f>IF(Lb_Hiz_Bilgisi!A24="","",Lb_Hiz_Bilgisi!A24)</f>
        <v>Asit Konsantrasyonu Tayini Deneyi</v>
      </c>
    </row>
    <row r="5" spans="3:20" ht="15" customHeight="1">
      <c r="C5" s="7" t="str">
        <f>IF(C4="","",VLOOKUP(C4,Lb_Hiz_Bilgisi!$A7:$B24,2,FALSE))</f>
        <v>LC</v>
      </c>
      <c r="D5" s="7" t="str">
        <f>IF(D4="","",VLOOKUP(D4,Lb_Hiz_Bilgisi!$A7:$B24,2,FALSE))</f>
        <v>CD</v>
      </c>
      <c r="E5" s="7" t="str">
        <f>IF(E4="","",VLOOKUP(E4,Lb_Hiz_Bilgisi!$A7:$B24,2,FALSE))</f>
        <v>SA</v>
      </c>
      <c r="F5" s="7" t="str">
        <f>IF(F4="","",VLOOKUP(F4,Lb_Hiz_Bilgisi!$A7:$B24,2,FALSE))</f>
        <v>CC</v>
      </c>
      <c r="G5" s="7" t="str">
        <f>IF(G4="","",VLOOKUP(G4,Lb_Hiz_Bilgisi!$A7:$B24,2,FALSE))</f>
        <v>CP</v>
      </c>
      <c r="H5" s="7" t="str">
        <f>IF(H4="","",VLOOKUP(H4,Lb_Hiz_Bilgisi!$A7:$B24,2,FALSE))</f>
        <v>SP</v>
      </c>
      <c r="I5" s="7" t="str">
        <f>IF(I4="","",VLOOKUP(I4,Lb_Hiz_Bilgisi!$A7:$B24,2,FALSE))</f>
        <v>GV</v>
      </c>
      <c r="J5" s="7" t="str">
        <f>IF(J4="","",VLOOKUP(J4,Lb_Hiz_Bilgisi!$A7:$B24,2,FALSE))</f>
        <v>KY</v>
      </c>
      <c r="K5" s="7" t="str">
        <f>IF(K4="","",VLOOKUP(K4,Lb_Hiz_Bilgisi!$A7:$B24,2,FALSE))</f>
        <v>BK</v>
      </c>
      <c r="L5" s="7" t="str">
        <f>IF(L4="","",VLOOKUP(L4,Lb_Hiz_Bilgisi!$A7:$B24,2,FALSE))</f>
        <v>KR</v>
      </c>
      <c r="M5" s="7" t="str">
        <f>IF(M4="","",VLOOKUP(M4,Lb_Hiz_Bilgisi!$A7:$B24,2,FALSE))</f>
        <v>SR</v>
      </c>
      <c r="N5" s="7" t="str">
        <f>IF(N4="","",VLOOKUP(N4,Lb_Hiz_Bilgisi!$A7:$B24,2,FALSE))</f>
        <v>BS</v>
      </c>
      <c r="O5" s="7" t="str">
        <f>IF(O4="","",VLOOKUP(O4,Lb_Hiz_Bilgisi!$A7:$B24,2,FALSE))</f>
        <v>KA</v>
      </c>
      <c r="P5" s="7" t="str">
        <f>IF(P4="","",VLOOKUP(P4,Lb_Hiz_Bilgisi!$A7:$B24,2,FALSE))</f>
        <v>PH</v>
      </c>
      <c r="Q5" s="7" t="str">
        <f>IF(Q4="","",VLOOKUP(Q4,Lb_Hiz_Bilgisi!$A7:$B24,2,FALSE))</f>
        <v>YG</v>
      </c>
      <c r="R5" s="7" t="str">
        <f>IF(R4="","",VLOOKUP(R4,Lb_Hiz_Bilgisi!$A7:$B24,2,FALSE))</f>
        <v>ST</v>
      </c>
      <c r="S5" s="7" t="str">
        <f>IF(S4="","",VLOOKUP(S4,Lb_Hiz_Bilgisi!$A7:$B24,2,FALSE))</f>
        <v>DT</v>
      </c>
      <c r="T5" s="7" t="str">
        <f>IF(T4="","",VLOOKUP(T4,Lb_Hiz_Bilgisi!$A7:$B24,2,FALSE))</f>
        <v>AT</v>
      </c>
    </row>
    <row r="6" spans="1:20" ht="15" customHeight="1">
      <c r="A6" s="149" t="s">
        <v>84</v>
      </c>
      <c r="B6" s="7">
        <v>1</v>
      </c>
      <c r="C6" s="8" t="s">
        <v>134</v>
      </c>
      <c r="D6" s="8" t="s">
        <v>158</v>
      </c>
      <c r="E6" s="8" t="s">
        <v>159</v>
      </c>
      <c r="F6" s="8" t="s">
        <v>85</v>
      </c>
      <c r="G6" s="8" t="s">
        <v>85</v>
      </c>
      <c r="H6" s="8" t="s">
        <v>162</v>
      </c>
      <c r="I6" s="8" t="s">
        <v>135</v>
      </c>
      <c r="J6" s="8" t="s">
        <v>136</v>
      </c>
      <c r="K6" s="8" t="s">
        <v>88</v>
      </c>
      <c r="L6" s="8" t="s">
        <v>137</v>
      </c>
      <c r="M6" s="8" t="s">
        <v>89</v>
      </c>
      <c r="N6" s="8" t="s">
        <v>163</v>
      </c>
      <c r="O6" s="8" t="s">
        <v>138</v>
      </c>
      <c r="P6" s="9" t="s">
        <v>95</v>
      </c>
      <c r="Q6" s="9" t="s">
        <v>95</v>
      </c>
      <c r="R6" s="9" t="s">
        <v>96</v>
      </c>
      <c r="S6" s="9" t="s">
        <v>96</v>
      </c>
      <c r="T6" s="9" t="s">
        <v>96</v>
      </c>
    </row>
    <row r="7" spans="1:20" ht="15" customHeight="1">
      <c r="A7" s="149"/>
      <c r="B7" s="7">
        <f>B6+1</f>
        <v>2</v>
      </c>
      <c r="C7" s="8" t="s">
        <v>156</v>
      </c>
      <c r="D7" s="8" t="s">
        <v>156</v>
      </c>
      <c r="E7" s="8" t="s">
        <v>160</v>
      </c>
      <c r="F7" s="8" t="s">
        <v>156</v>
      </c>
      <c r="G7" s="8" t="s">
        <v>156</v>
      </c>
      <c r="H7" s="8"/>
      <c r="I7" s="8"/>
      <c r="J7" s="10"/>
      <c r="K7" s="8" t="s">
        <v>156</v>
      </c>
      <c r="L7" s="8"/>
      <c r="M7" s="8" t="s">
        <v>90</v>
      </c>
      <c r="N7" s="8"/>
      <c r="O7" s="8" t="s">
        <v>164</v>
      </c>
      <c r="P7" s="9"/>
      <c r="Q7" s="9"/>
      <c r="R7" s="9"/>
      <c r="S7" s="9"/>
      <c r="T7" s="9"/>
    </row>
    <row r="8" spans="1:20" ht="15" customHeight="1">
      <c r="A8" s="149"/>
      <c r="B8" s="7">
        <f t="shared" si="11" ref="B8:B15">B7+1</f>
        <v>3</v>
      </c>
      <c r="C8" s="8" t="s">
        <v>157</v>
      </c>
      <c r="D8" s="8" t="s">
        <v>139</v>
      </c>
      <c r="E8" s="8" t="s">
        <v>161</v>
      </c>
      <c r="F8" s="8"/>
      <c r="G8" s="8"/>
      <c r="H8" s="8"/>
      <c r="I8" s="8"/>
      <c r="J8" s="8"/>
      <c r="K8" s="8" t="s">
        <v>86</v>
      </c>
      <c r="L8" s="8"/>
      <c r="M8" s="8" t="s">
        <v>140</v>
      </c>
      <c r="N8" s="8"/>
      <c r="O8" s="8"/>
      <c r="P8" s="9"/>
      <c r="Q8" s="9"/>
      <c r="R8" s="9"/>
      <c r="S8" s="9"/>
      <c r="T8" s="9"/>
    </row>
    <row r="9" spans="1:20" ht="15" customHeight="1">
      <c r="A9" s="149"/>
      <c r="B9" s="7">
        <f t="shared" si="11"/>
        <v>4</v>
      </c>
      <c r="C9" s="8"/>
      <c r="D9" s="8"/>
      <c r="E9" s="8" t="s">
        <v>141</v>
      </c>
      <c r="F9" s="8"/>
      <c r="G9" s="8"/>
      <c r="H9" s="8"/>
      <c r="I9" s="8"/>
      <c r="J9" s="8"/>
      <c r="K9" s="8" t="s">
        <v>87</v>
      </c>
      <c r="L9" s="8"/>
      <c r="M9" s="8" t="s">
        <v>142</v>
      </c>
      <c r="N9" s="8"/>
      <c r="O9" s="8"/>
      <c r="P9" s="9"/>
      <c r="Q9" s="9"/>
      <c r="R9" s="9"/>
      <c r="S9" s="9"/>
      <c r="T9" s="9"/>
    </row>
    <row r="10" spans="1:20" ht="15" customHeight="1">
      <c r="A10" s="149"/>
      <c r="B10" s="7">
        <f t="shared" si="11"/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  <c r="S10" s="9"/>
      <c r="T10" s="9"/>
    </row>
    <row r="11" spans="1:20" ht="15" customHeight="1">
      <c r="A11" s="149"/>
      <c r="B11" s="7">
        <f t="shared" si="11"/>
        <v>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9"/>
      <c r="S11" s="9"/>
      <c r="T11" s="9"/>
    </row>
    <row r="12" spans="1:20" ht="15" customHeight="1">
      <c r="A12" s="149"/>
      <c r="B12" s="7">
        <f t="shared" si="11"/>
        <v>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9"/>
      <c r="R12" s="9"/>
      <c r="S12" s="9"/>
      <c r="T12" s="9"/>
    </row>
    <row r="13" spans="1:20" ht="15" customHeight="1">
      <c r="A13" s="149"/>
      <c r="B13" s="7">
        <f t="shared" si="11"/>
        <v>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  <c r="S13" s="9"/>
      <c r="T13" s="9"/>
    </row>
    <row r="14" spans="1:20" ht="15" customHeight="1">
      <c r="A14" s="149"/>
      <c r="B14" s="7">
        <f t="shared" si="11"/>
        <v>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9"/>
      <c r="R14" s="9"/>
      <c r="S14" s="9"/>
      <c r="T14" s="9"/>
    </row>
    <row r="15" spans="1:20" ht="15" customHeight="1">
      <c r="A15" s="149"/>
      <c r="B15" s="7">
        <f t="shared" si="11"/>
        <v>10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  <c r="T15" s="9"/>
    </row>
    <row r="16" ht="15" customHeight="1"/>
    <row r="17" ht="15" customHeight="1"/>
    <row r="18" spans="5:5" ht="15" customHeight="1">
      <c r="E18" s="23"/>
    </row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sheetProtection algorithmName="SHA-512" hashValue="AFaA+mQjPaWnSup3IWRdbo9dH7Lu3TsES4r/osf10r/xDH29epWgSA0R+iQKBBs7mgw4OzVQTVRPPJuA+9heSQ==" saltValue="Y9jCtoP+GakAmhP8/wjVwQ==" spinCount="100000" sheet="1" objects="1" scenarios="1"/>
  <mergeCells count="2">
    <mergeCell ref="A6:A15"/>
    <mergeCell ref="C3:T3"/>
  </mergeCells>
  <pageMargins left="0.7" right="0.7" top="0.75" bottom="0.75" header="0.3" footer="0.3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2"/>
  <dimension ref="A2:B39"/>
  <sheetViews>
    <sheetView workbookViewId="0" topLeftCell="A28">
      <selection pane="topLeft" activeCell="A36" sqref="A36"/>
    </sheetView>
  </sheetViews>
  <sheetFormatPr defaultRowHeight="14.5"/>
  <cols>
    <col min="1" max="1" width="41.8571428571429" customWidth="1"/>
  </cols>
  <sheetData>
    <row r="1" ht="25" customHeight="1"/>
    <row r="2" spans="1:2" ht="25" customHeight="1">
      <c r="A2" s="11" t="s">
        <v>102</v>
      </c>
      <c r="B2" s="22"/>
    </row>
    <row r="3" spans="1:2" ht="25" customHeight="1">
      <c r="A3" s="13" t="s">
        <v>104</v>
      </c>
      <c r="B3" s="11"/>
    </row>
    <row r="4" spans="1:2" ht="25" customHeight="1">
      <c r="A4" s="15" t="s">
        <v>105</v>
      </c>
      <c r="B4" s="14"/>
    </row>
    <row r="5" spans="1:2" ht="25" customHeight="1">
      <c r="A5" s="15" t="s">
        <v>103</v>
      </c>
      <c r="B5" s="14"/>
    </row>
    <row r="6" spans="1:2" ht="25" customHeight="1">
      <c r="A6" s="16" t="s">
        <v>72</v>
      </c>
      <c r="B6" s="14"/>
    </row>
    <row r="7" spans="1:2" ht="25" customHeight="1">
      <c r="A7" s="15" t="s">
        <v>73</v>
      </c>
      <c r="B7" s="14"/>
    </row>
    <row r="8" spans="1:2" ht="25" customHeight="1">
      <c r="A8" s="15" t="s">
        <v>74</v>
      </c>
      <c r="B8" s="14"/>
    </row>
    <row r="9" spans="1:2" ht="25" customHeight="1">
      <c r="A9" s="15"/>
      <c r="B9" s="14"/>
    </row>
    <row r="10" spans="1:2" ht="25" customHeight="1">
      <c r="A10" s="15"/>
      <c r="B10" s="14"/>
    </row>
    <row r="11" spans="1:2" ht="25" customHeight="1">
      <c r="A11" s="16" t="s">
        <v>92</v>
      </c>
      <c r="B11" s="14"/>
    </row>
    <row r="12" spans="1:2" ht="25" customHeight="1">
      <c r="A12" s="15" t="s">
        <v>16</v>
      </c>
      <c r="B12" s="14"/>
    </row>
    <row r="13" spans="1:2" ht="25" customHeight="1">
      <c r="A13" s="15" t="s">
        <v>17</v>
      </c>
      <c r="B13" s="14"/>
    </row>
    <row r="14" spans="1:2" ht="25" customHeight="1">
      <c r="A14" s="15" t="s">
        <v>18</v>
      </c>
      <c r="B14" s="14"/>
    </row>
    <row r="15" spans="1:2" ht="25" customHeight="1">
      <c r="A15" s="15" t="s">
        <v>19</v>
      </c>
      <c r="B15" s="14"/>
    </row>
    <row r="16" spans="1:2" ht="25" customHeight="1">
      <c r="A16" s="15"/>
      <c r="B16" s="14"/>
    </row>
    <row r="17" spans="1:2" ht="25" customHeight="1">
      <c r="A17" s="16" t="s">
        <v>91</v>
      </c>
      <c r="B17" s="14"/>
    </row>
    <row r="18" spans="1:2" ht="25" customHeight="1">
      <c r="A18" s="15" t="s">
        <v>16</v>
      </c>
      <c r="B18" s="14"/>
    </row>
    <row r="19" spans="1:2" ht="25" customHeight="1">
      <c r="A19" s="15" t="s">
        <v>17</v>
      </c>
      <c r="B19" s="14"/>
    </row>
    <row r="20" spans="1:2" ht="25" customHeight="1">
      <c r="A20" s="15" t="s">
        <v>18</v>
      </c>
      <c r="B20" s="14"/>
    </row>
    <row r="21" spans="1:2" ht="25" customHeight="1">
      <c r="A21" s="15"/>
      <c r="B21" s="14"/>
    </row>
    <row r="22" spans="1:2" ht="25" customHeight="1">
      <c r="A22" s="16" t="s">
        <v>94</v>
      </c>
      <c r="B22" s="14"/>
    </row>
    <row r="23" spans="1:2" ht="25" customHeight="1">
      <c r="A23" s="15" t="s">
        <v>16</v>
      </c>
      <c r="B23" s="14"/>
    </row>
    <row r="24" spans="1:2" ht="25" customHeight="1">
      <c r="A24" s="15" t="s">
        <v>17</v>
      </c>
      <c r="B24" s="14"/>
    </row>
    <row r="25" spans="1:2" ht="25" customHeight="1">
      <c r="A25" s="15" t="s">
        <v>18</v>
      </c>
      <c r="B25" s="14"/>
    </row>
    <row r="26" spans="1:2" ht="25" customHeight="1">
      <c r="A26" s="15"/>
      <c r="B26" s="14"/>
    </row>
    <row r="27" spans="1:2" ht="25" customHeight="1">
      <c r="A27" s="16" t="s">
        <v>93</v>
      </c>
      <c r="B27" s="14"/>
    </row>
    <row r="28" spans="1:2" ht="25" customHeight="1">
      <c r="A28" s="15" t="s">
        <v>28</v>
      </c>
      <c r="B28" s="14"/>
    </row>
    <row r="29" spans="1:2" ht="25" customHeight="1">
      <c r="A29" s="15" t="s">
        <v>29</v>
      </c>
      <c r="B29" s="14"/>
    </row>
    <row r="30" ht="25" customHeight="1"/>
    <row r="31" spans="1:1" ht="25" customHeight="1">
      <c r="A31" s="16" t="s">
        <v>145</v>
      </c>
    </row>
    <row r="32" spans="1:1" ht="25" customHeight="1">
      <c r="A32" s="63" t="s">
        <v>146</v>
      </c>
    </row>
    <row r="33" spans="1:1" ht="25" customHeight="1">
      <c r="A33" s="63" t="s">
        <v>147</v>
      </c>
    </row>
    <row r="34" spans="1:1" ht="14.5">
      <c r="A34" s="63">
        <v>0</v>
      </c>
    </row>
    <row r="35" spans="1:1" ht="14.5">
      <c r="A35" s="63" t="s">
        <v>153</v>
      </c>
    </row>
    <row r="36" spans="1:1" ht="14.5">
      <c r="A36" s="63" t="s">
        <v>148</v>
      </c>
    </row>
    <row r="37" spans="1:1" ht="14.5">
      <c r="A37" s="63" t="s">
        <v>149</v>
      </c>
    </row>
    <row r="38" spans="1:1" ht="14.5">
      <c r="A38" s="63" t="s">
        <v>150</v>
      </c>
    </row>
    <row r="39" spans="1:1" ht="14.5">
      <c r="A39" s="63" t="s">
        <v>151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3"/>
  <dimension ref="A1:P114"/>
  <sheetViews>
    <sheetView view="pageBreakPreview" zoomScaleNormal="82" zoomScaleSheetLayoutView="100" workbookViewId="0" topLeftCell="A4">
      <selection pane="topLeft" activeCell="I14" sqref="I14"/>
    </sheetView>
  </sheetViews>
  <sheetFormatPr defaultColWidth="9.18428571428571" defaultRowHeight="14"/>
  <cols>
    <col min="1" max="1" width="15.7142857142857" style="26" customWidth="1"/>
    <col min="2" max="14" width="15.7142857142857" style="21" customWidth="1"/>
    <col min="15" max="15" width="12.5714285714286" style="1" customWidth="1"/>
    <col min="16" max="16" width="17.5714285714286" style="1" customWidth="1"/>
    <col min="17" max="16384" width="9.14285714285714" style="1"/>
  </cols>
  <sheetData>
    <row r="1" spans="1:16" ht="15" customHeight="1">
      <c r="A1" s="156"/>
      <c r="B1" s="156"/>
      <c r="C1" s="157" t="s">
        <v>101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8"/>
      <c r="O1" s="165"/>
      <c r="P1" s="166"/>
    </row>
    <row r="2" spans="1:16" ht="15" customHeight="1">
      <c r="A2" s="156"/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  <c r="O2" s="165"/>
      <c r="P2" s="166"/>
    </row>
    <row r="3" spans="1:16" ht="15" customHeight="1">
      <c r="A3" s="156"/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  <c r="O3" s="165"/>
      <c r="P3" s="166"/>
    </row>
    <row r="4" spans="1:16" ht="15" customHeight="1">
      <c r="A4" s="156"/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  <c r="O4" s="165"/>
      <c r="P4" s="166"/>
    </row>
    <row r="5" spans="1:16" ht="15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5"/>
      <c r="P5" s="166"/>
    </row>
    <row r="6" spans="1:16" ht="15" customHeight="1">
      <c r="A6" s="160" t="s">
        <v>118</v>
      </c>
      <c r="B6" s="160"/>
      <c r="C6" s="160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61" t="s">
        <v>115</v>
      </c>
      <c r="P6" s="161" t="s">
        <v>116</v>
      </c>
    </row>
    <row r="7" spans="1:16" ht="15" customHeight="1">
      <c r="A7" s="163" t="s">
        <v>119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1"/>
      <c r="P7" s="161"/>
    </row>
    <row r="8" spans="1:16" ht="58.5" customHeight="1">
      <c r="A8" s="167" t="s">
        <v>65</v>
      </c>
      <c r="B8" s="29" t="str">
        <f>IF(Num_Yap_Testler!B8="","",Num_Yap_Testler!B8)</f>
        <v/>
      </c>
      <c r="C8" s="29" t="str">
        <f>IF(Gen_Bilgiler!A31="","",Gen_Bilgiler!A31)</f>
        <v/>
      </c>
      <c r="D8" s="29" t="str">
        <f>IF(Gen_Bilgiler!A32="","",Gen_Bilgiler!A32)</f>
        <v/>
      </c>
      <c r="E8" s="29" t="e">
        <f>IF(Gen_Bilgiler!#REF!="","",Gen_Bilgiler!#REF!)</f>
        <v>#REF!</v>
      </c>
      <c r="F8" s="29" t="str">
        <f>IF(Gen_Bilgiler!A33="","",Gen_Bilgiler!A33)</f>
        <v/>
      </c>
      <c r="G8" s="29" t="str">
        <f>IF(Gen_Bilgiler!A34="","",Gen_Bilgiler!A34)</f>
        <v/>
      </c>
      <c r="H8" s="29" t="str">
        <f>IF(Gen_Bilgiler!A35="","",Gen_Bilgiler!A35)</f>
        <v/>
      </c>
      <c r="I8" s="29" t="str">
        <f>IF(Gen_Bilgiler!A36="","",Gen_Bilgiler!A36)</f>
        <v/>
      </c>
      <c r="J8" s="29" t="str">
        <f>IF(Gen_Bilgiler!A37="","",Gen_Bilgiler!A37)</f>
        <v/>
      </c>
      <c r="K8" s="29" t="str">
        <f>IF(Gen_Bilgiler!A38="","",Gen_Bilgiler!A38)</f>
        <v/>
      </c>
      <c r="L8" s="29" t="str">
        <f>IF(Gen_Bilgiler!A39="","",Gen_Bilgiler!A39)</f>
        <v/>
      </c>
      <c r="M8" s="29" t="str">
        <f>IF(Gen_Bilgiler!A40="","",Gen_Bilgiler!A40)</f>
        <v/>
      </c>
      <c r="N8" s="30" t="e">
        <f>IF(Gen_Bilgiler!#REF!="","",Gen_Bilgiler!#REF!)</f>
        <v>#REF!</v>
      </c>
      <c r="O8" s="161"/>
      <c r="P8" s="161"/>
    </row>
    <row r="9" spans="1:16" ht="20.15" customHeight="1">
      <c r="A9" s="168"/>
      <c r="B9" s="31" t="str">
        <f>IF(B8="","",VLOOKUP(B8,Lb_Hiz_Bilgisi!$A7:$B24,2,FALSE))</f>
        <v/>
      </c>
      <c r="C9" s="31" t="str">
        <f>IF(C8="","",VLOOKUP(C8,Lb_Hiz_Bilgisi!$A7:$B24,2,FALSE))</f>
        <v/>
      </c>
      <c r="D9" s="31" t="str">
        <f>IF(D8="","",VLOOKUP(D8,Lb_Hiz_Bilgisi!$A7:$B24,2,FALSE))</f>
        <v/>
      </c>
      <c r="E9" s="31" t="e">
        <f>IF(E8="","",VLOOKUP(E8,Lb_Hiz_Bilgisi!$A7:$B24,2,FALSE))</f>
        <v>#REF!</v>
      </c>
      <c r="F9" s="31" t="str">
        <f>IF(F8="","",VLOOKUP(F8,Lb_Hiz_Bilgisi!$A7:$B24,2,FALSE))</f>
        <v/>
      </c>
      <c r="G9" s="31" t="str">
        <f>IF(G8="","",VLOOKUP(G8,Lb_Hiz_Bilgisi!$A7:$B24,2,FALSE))</f>
        <v/>
      </c>
      <c r="H9" s="31" t="str">
        <f>IF(H8="","",VLOOKUP(H8,Lb_Hiz_Bilgisi!$A7:$B24,2,FALSE))</f>
        <v/>
      </c>
      <c r="I9" s="31" t="str">
        <f>IF(I8="","",VLOOKUP(I8,Lb_Hiz_Bilgisi!$A7:$B24,2,FALSE))</f>
        <v/>
      </c>
      <c r="J9" s="31" t="str">
        <f>IF(J8="","",VLOOKUP(J8,Lb_Hiz_Bilgisi!$A7:$B24,2,FALSE))</f>
        <v/>
      </c>
      <c r="K9" s="31" t="str">
        <f>IF(K8="","",VLOOKUP(K8,Lb_Hiz_Bilgisi!$A7:$B24,2,FALSE))</f>
        <v/>
      </c>
      <c r="L9" s="31" t="str">
        <f>IF(L8="","",VLOOKUP(L8,Lb_Hiz_Bilgisi!$A7:$B24,2,FALSE))</f>
        <v/>
      </c>
      <c r="M9" s="31" t="str">
        <f>IF(M8="","",VLOOKUP(M8,Lb_Hiz_Bilgisi!$A7:$B24,2,FALSE))</f>
        <v/>
      </c>
      <c r="N9" s="32" t="e">
        <f>IF(N8="","",VLOOKUP(N8,Lb_Hiz_Bilgisi!$A7:$B24,2,FALSE))</f>
        <v>#REF!</v>
      </c>
      <c r="O9" s="152" t="str">
        <f>IF(B10="","",B10)</f>
        <v/>
      </c>
      <c r="P9" s="152" t="str">
        <f>IF(B10="","",B10)</f>
        <v/>
      </c>
    </row>
    <row r="10" spans="1:16" ht="20.15" customHeight="1">
      <c r="A10" s="169"/>
      <c r="B10" s="48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2"/>
      <c r="O10" s="153"/>
      <c r="P10" s="153"/>
    </row>
    <row r="11" spans="1:16" ht="25" customHeight="1">
      <c r="A11" s="33">
        <f>IF(Num_Yap_Testler!A10="","",Num_Yap_Testler!A10)</f>
        <v>0</v>
      </c>
      <c r="B11" s="34" t="str">
        <f>IF(Num_Yap_Testler!B10="","",IF($B$10="TL",(VLOOKUP(B$9,Test_Fiyatları!$B$3:$E$23,2,FALSE)),IF($B$10="USD",(VLOOKUP(B$9,Test_Fiyatları!$B$3:$E$23,3,FALSE)),IF($B$10="EURO",(VLOOKUP(B$9,Test_Fiyatları!$B$3:$E$23,4,FALSE)),""))))</f>
        <v/>
      </c>
      <c r="C11" s="34" t="str">
        <f>IF(Num_Yap_Testler!C10="","",IF($B$10="TL",(VLOOKUP(C$9,Test_Fiyatları!$B$3:$E$23,2,FALSE)),IF($B$10="USD",(VLOOKUP(C$9,Test_Fiyatları!$B$3:$E$23,3,FALSE)),IF($B$10="EURO",(VLOOKUP(C$9,Test_Fiyatları!$B$3:$E$23,4,FALSE)),""))))</f>
        <v/>
      </c>
      <c r="D11" s="34" t="str">
        <f>IF(Num_Yap_Testler!D10="","",IF($B$10="TL",(VLOOKUP(D$9,Test_Fiyatları!$B$3:$E$23,2,FALSE)),IF($B$10="USD",(VLOOKUP(D$9,Test_Fiyatları!$B$3:$E$23,3,FALSE)),IF($B$10="EURO",(VLOOKUP(D$9,Test_Fiyatları!$B$3:$E$23,4,FALSE)),""))))</f>
        <v/>
      </c>
      <c r="E11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11" s="34" t="str">
        <f>IF(Num_Yap_Testler!E10="","",IF($B$10="TL",(VLOOKUP(F$9,Test_Fiyatları!$B$3:$E$23,2,FALSE)),IF($B$10="USD",(VLOOKUP(F$9,Test_Fiyatları!$B$3:$E$23,3,FALSE)),IF($B$10="EURO",(VLOOKUP(F$9,Test_Fiyatları!$B$3:$E$23,4,FALSE)),""))))</f>
        <v/>
      </c>
      <c r="G11" s="34" t="str">
        <f>IF(Num_Yap_Testler!F10="","",IF($B$10="TL",(VLOOKUP(G$9,Test_Fiyatları!$B$3:$E$23,2,FALSE)),IF($B$10="USD",(VLOOKUP(G$9,Test_Fiyatları!$B$3:$E$23,3,FALSE)),IF($B$10="EURO",(VLOOKUP(G$9,Test_Fiyatları!$B$3:$E$23,4,FALSE)),""))))</f>
        <v/>
      </c>
      <c r="H11" s="34" t="str">
        <f>IF(Num_Yap_Testler!G10="","",IF($B$10="TL",(VLOOKUP(H$9,Test_Fiyatları!$B$3:$E$23,2,FALSE)),IF($B$10="USD",(VLOOKUP(H$9,Test_Fiyatları!$B$3:$E$23,3,FALSE)),IF($B$10="EURO",(VLOOKUP(H$9,Test_Fiyatları!$B$3:$E$23,4,FALSE)),""))))</f>
        <v/>
      </c>
      <c r="I11" s="34" t="str">
        <f>IF(Num_Yap_Testler!H10="","",IF($B$10="TL",(VLOOKUP(I$9,Test_Fiyatları!$B$3:$E$23,2,FALSE)),IF($B$10="USD",(VLOOKUP(I$9,Test_Fiyatları!$B$3:$E$23,3,FALSE)),IF($B$10="EURO",(VLOOKUP(I$9,Test_Fiyatları!$B$3:$E$23,4,FALSE)),""))))</f>
        <v/>
      </c>
      <c r="J11" s="34" t="str">
        <f>IF(Num_Yap_Testler!I10="","",IF($B$10="TL",(VLOOKUP(J$9,Test_Fiyatları!$B$3:$E$23,2,FALSE)),IF($B$10="USD",(VLOOKUP(J$9,Test_Fiyatları!$B$3:$E$23,3,FALSE)),IF($B$10="EURO",(VLOOKUP(J$9,Test_Fiyatları!$B$3:$E$23,4,FALSE)),""))))</f>
        <v/>
      </c>
      <c r="K11" s="34" t="str">
        <f>IF(Num_Yap_Testler!J10="","",IF($B$10="TL",(VLOOKUP(K$9,Test_Fiyatları!$B$3:$E$23,2,FALSE)),IF($B$10="USD",(VLOOKUP(K$9,Test_Fiyatları!$B$3:$E$23,3,FALSE)),IF($B$10="EURO",(VLOOKUP(K$9,Test_Fiyatları!$B$3:$E$23,4,FALSE)),""))))</f>
        <v/>
      </c>
      <c r="L11" s="34" t="str">
        <f>IF(Num_Yap_Testler!K10="","",IF($B$10="TL",(VLOOKUP(L$9,Test_Fiyatları!$B$3:$E$23,2,FALSE)),IF($B$10="USD",(VLOOKUP(L$9,Test_Fiyatları!$B$3:$E$23,3,FALSE)),IF($B$10="EURO",(VLOOKUP(L$9,Test_Fiyatları!$B$3:$E$23,4,FALSE)),""))))</f>
        <v/>
      </c>
      <c r="M11" s="34" t="str">
        <f>IF(Num_Yap_Testler!L10="","",IF($B$10="TL",(VLOOKUP(M$9,Test_Fiyatları!$B$3:$E$23,2,FALSE)),IF($B$10="USD",(VLOOKUP(M$9,Test_Fiyatları!$B$3:$E$23,3,FALSE)),IF($B$10="EURO",(VLOOKUP(M$9,Test_Fiyatları!$B$3:$E$23,4,FALSE)),""))))</f>
        <v/>
      </c>
      <c r="N11" s="34" t="str">
        <f>IF(Num_Yap_Testler!M10="","",IF($B$10="TL",(VLOOKUP(N$9,Test_Fiyatları!$B$3:$E$23,2,FALSE)),IF($B$10="USD",(VLOOKUP(N$9,Test_Fiyatları!$B$3:$E$23,3,FALSE)),IF($B$10="EURO",(VLOOKUP(N$9,Test_Fiyatları!$B$3:$E$23,4,FALSE)),""))))</f>
        <v/>
      </c>
      <c r="O11" s="35" t="e">
        <f>IF(A11="","",SUM(B11:N11))</f>
        <v>#REF!</v>
      </c>
      <c r="P11" s="36" t="e">
        <f>SUM(O11:O34)</f>
        <v>#REF!</v>
      </c>
    </row>
    <row r="12" spans="1:16" ht="25" customHeight="1">
      <c r="A12" s="33">
        <f>IF(Num_Yap_Testler!A11="","",Num_Yap_Testler!A11)</f>
        <v>0</v>
      </c>
      <c r="B12" s="34" t="str">
        <f>IF(Num_Yap_Testler!B11="","",IF($B$10="TL",(VLOOKUP(B$9,Test_Fiyatları!$B$3:$E$23,2,FALSE)),IF($B$10="USD",(VLOOKUP(B$9,Test_Fiyatları!$B$3:$E$23,3,FALSE)),IF($B$10="EURO",(VLOOKUP(B$9,Test_Fiyatları!$B$3:$E$23,4,FALSE)),""))))</f>
        <v/>
      </c>
      <c r="C12" s="34" t="str">
        <f>IF(Num_Yap_Testler!C11="","",IF($B$10="TL",(VLOOKUP(C$9,Test_Fiyatları!$B$3:$E$23,2,FALSE)),IF($B$10="USD",(VLOOKUP(C$9,Test_Fiyatları!$B$3:$E$23,3,FALSE)),IF($B$10="EURO",(VLOOKUP(C$9,Test_Fiyatları!$B$3:$E$23,4,FALSE)),""))))</f>
        <v/>
      </c>
      <c r="D12" s="34" t="str">
        <f>IF(Num_Yap_Testler!D11="","",IF($B$10="TL",(VLOOKUP(D$9,Test_Fiyatları!$B$3:$E$23,2,FALSE)),IF($B$10="USD",(VLOOKUP(D$9,Test_Fiyatları!$B$3:$E$23,3,FALSE)),IF($B$10="EURO",(VLOOKUP(D$9,Test_Fiyatları!$B$3:$E$23,4,FALSE)),""))))</f>
        <v/>
      </c>
      <c r="E12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12" s="34" t="str">
        <f>IF(Num_Yap_Testler!E11="","",IF($B$10="TL",(VLOOKUP(F$9,Test_Fiyatları!$B$3:$E$23,2,FALSE)),IF($B$10="USD",(VLOOKUP(F$9,Test_Fiyatları!$B$3:$E$23,3,FALSE)),IF($B$10="EURO",(VLOOKUP(F$9,Test_Fiyatları!$B$3:$E$23,4,FALSE)),""))))</f>
        <v/>
      </c>
      <c r="G12" s="34" t="str">
        <f>IF(Num_Yap_Testler!F11="","",IF($B$10="TL",(VLOOKUP(G$9,Test_Fiyatları!$B$3:$E$23,2,FALSE)),IF($B$10="USD",(VLOOKUP(G$9,Test_Fiyatları!$B$3:$E$23,3,FALSE)),IF($B$10="EURO",(VLOOKUP(G$9,Test_Fiyatları!$B$3:$E$23,4,FALSE)),""))))</f>
        <v/>
      </c>
      <c r="H12" s="34" t="str">
        <f>IF(Num_Yap_Testler!G11="","",IF($B$10="TL",(VLOOKUP(H$9,Test_Fiyatları!$B$3:$E$23,2,FALSE)),IF($B$10="USD",(VLOOKUP(H$9,Test_Fiyatları!$B$3:$E$23,3,FALSE)),IF($B$10="EURO",(VLOOKUP(H$9,Test_Fiyatları!$B$3:$E$23,4,FALSE)),""))))</f>
        <v/>
      </c>
      <c r="I12" s="34" t="str">
        <f>IF(Num_Yap_Testler!H11="","",IF($B$10="TL",(VLOOKUP(I$9,Test_Fiyatları!$B$3:$E$23,2,FALSE)),IF($B$10="USD",(VLOOKUP(I$9,Test_Fiyatları!$B$3:$E$23,3,FALSE)),IF($B$10="EURO",(VLOOKUP(I$9,Test_Fiyatları!$B$3:$E$23,4,FALSE)),""))))</f>
        <v/>
      </c>
      <c r="J12" s="34" t="str">
        <f>IF(Num_Yap_Testler!I11="","",IF($B$10="TL",(VLOOKUP(J$9,Test_Fiyatları!$B$3:$E$23,2,FALSE)),IF($B$10="USD",(VLOOKUP(J$9,Test_Fiyatları!$B$3:$E$23,3,FALSE)),IF($B$10="EURO",(VLOOKUP(J$9,Test_Fiyatları!$B$3:$E$23,4,FALSE)),""))))</f>
        <v/>
      </c>
      <c r="K12" s="34" t="str">
        <f>IF(Num_Yap_Testler!J11="","",IF($B$10="TL",(VLOOKUP(K$9,Test_Fiyatları!$B$3:$E$23,2,FALSE)),IF($B$10="USD",(VLOOKUP(K$9,Test_Fiyatları!$B$3:$E$23,3,FALSE)),IF($B$10="EURO",(VLOOKUP(K$9,Test_Fiyatları!$B$3:$E$23,4,FALSE)),""))))</f>
        <v/>
      </c>
      <c r="L12" s="34" t="str">
        <f>IF(Num_Yap_Testler!K11="","",IF($B$10="TL",(VLOOKUP(L$9,Test_Fiyatları!$B$3:$E$23,2,FALSE)),IF($B$10="USD",(VLOOKUP(L$9,Test_Fiyatları!$B$3:$E$23,3,FALSE)),IF($B$10="EURO",(VLOOKUP(L$9,Test_Fiyatları!$B$3:$E$23,4,FALSE)),""))))</f>
        <v/>
      </c>
      <c r="M12" s="34" t="str">
        <f>IF(Num_Yap_Testler!L11="","",IF($B$10="TL",(VLOOKUP(M$9,Test_Fiyatları!$B$3:$E$23,2,FALSE)),IF($B$10="USD",(VLOOKUP(M$9,Test_Fiyatları!$B$3:$E$23,3,FALSE)),IF($B$10="EURO",(VLOOKUP(M$9,Test_Fiyatları!$B$3:$E$23,4,FALSE)),""))))</f>
        <v/>
      </c>
      <c r="N12" s="34" t="str">
        <f>IF(Num_Yap_Testler!M11="","",IF($B$10="TL",(VLOOKUP(N$9,Test_Fiyatları!$B$3:$E$23,2,FALSE)),IF($B$10="USD",(VLOOKUP(N$9,Test_Fiyatları!$B$3:$E$23,3,FALSE)),IF($B$10="EURO",(VLOOKUP(N$9,Test_Fiyatları!$B$3:$E$23,4,FALSE)),""))))</f>
        <v/>
      </c>
      <c r="O12" s="35" t="e">
        <f t="shared" si="0" ref="O12:O34">IF(A12="","",SUM(B12:N12))</f>
        <v>#REF!</v>
      </c>
      <c r="P12" s="154"/>
    </row>
    <row r="13" spans="1:16" ht="25" customHeight="1">
      <c r="A13" s="33">
        <f>IF(Num_Yap_Testler!A12="","",Num_Yap_Testler!A12)</f>
        <v>0</v>
      </c>
      <c r="B13" s="34" t="str">
        <f>IF(Num_Yap_Testler!B12="","",IF($B$10="TL",(VLOOKUP(B$9,Test_Fiyatları!$B$3:$E$23,2,FALSE)),IF($B$10="USD",(VLOOKUP(B$9,Test_Fiyatları!$B$3:$E$23,3,FALSE)),IF($B$10="EURO",(VLOOKUP(B$9,Test_Fiyatları!$B$3:$E$23,4,FALSE)),""))))</f>
        <v/>
      </c>
      <c r="C13" s="34" t="str">
        <f>IF(Num_Yap_Testler!C12="","",IF($B$10="TL",(VLOOKUP(C$9,Test_Fiyatları!$B$3:$E$23,2,FALSE)),IF($B$10="USD",(VLOOKUP(C$9,Test_Fiyatları!$B$3:$E$23,3,FALSE)),IF($B$10="EURO",(VLOOKUP(C$9,Test_Fiyatları!$B$3:$E$23,4,FALSE)),""))))</f>
        <v/>
      </c>
      <c r="D13" s="34" t="str">
        <f>IF(Num_Yap_Testler!D12="","",IF($B$10="TL",(VLOOKUP(D$9,Test_Fiyatları!$B$3:$E$23,2,FALSE)),IF($B$10="USD",(VLOOKUP(D$9,Test_Fiyatları!$B$3:$E$23,3,FALSE)),IF($B$10="EURO",(VLOOKUP(D$9,Test_Fiyatları!$B$3:$E$23,4,FALSE)),""))))</f>
        <v/>
      </c>
      <c r="E13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13" s="34" t="str">
        <f>IF(Num_Yap_Testler!E12="","",IF($B$10="TL",(VLOOKUP(F$9,Test_Fiyatları!$B$3:$E$23,2,FALSE)),IF($B$10="USD",(VLOOKUP(F$9,Test_Fiyatları!$B$3:$E$23,3,FALSE)),IF($B$10="EURO",(VLOOKUP(F$9,Test_Fiyatları!$B$3:$E$23,4,FALSE)),""))))</f>
        <v/>
      </c>
      <c r="G13" s="34" t="str">
        <f>IF(Num_Yap_Testler!F12="","",IF($B$10="TL",(VLOOKUP(G$9,Test_Fiyatları!$B$3:$E$23,2,FALSE)),IF($B$10="USD",(VLOOKUP(G$9,Test_Fiyatları!$B$3:$E$23,3,FALSE)),IF($B$10="EURO",(VLOOKUP(G$9,Test_Fiyatları!$B$3:$E$23,4,FALSE)),""))))</f>
        <v/>
      </c>
      <c r="H13" s="34" t="str">
        <f>IF(Num_Yap_Testler!G12="","",IF($B$10="TL",(VLOOKUP(H$9,Test_Fiyatları!$B$3:$E$23,2,FALSE)),IF($B$10="USD",(VLOOKUP(H$9,Test_Fiyatları!$B$3:$E$23,3,FALSE)),IF($B$10="EURO",(VLOOKUP(H$9,Test_Fiyatları!$B$3:$E$23,4,FALSE)),""))))</f>
        <v/>
      </c>
      <c r="I13" s="34"/>
      <c r="J13" s="34" t="str">
        <f>IF(Num_Yap_Testler!I12="","",IF($B$10="TL",(VLOOKUP(J$9,Test_Fiyatları!$B$3:$E$23,2,FALSE)),IF($B$10="USD",(VLOOKUP(J$9,Test_Fiyatları!$B$3:$E$23,3,FALSE)),IF($B$10="EURO",(VLOOKUP(J$9,Test_Fiyatları!$B$3:$E$23,4,FALSE)),""))))</f>
        <v/>
      </c>
      <c r="K13" s="34" t="str">
        <f>IF(Num_Yap_Testler!J12="","",IF($B$10="TL",(VLOOKUP(K$9,Test_Fiyatları!$B$3:$E$23,2,FALSE)),IF($B$10="USD",(VLOOKUP(K$9,Test_Fiyatları!$B$3:$E$23,3,FALSE)),IF($B$10="EURO",(VLOOKUP(K$9,Test_Fiyatları!$B$3:$E$23,4,FALSE)),""))))</f>
        <v/>
      </c>
      <c r="L13" s="34" t="str">
        <f>IF(Num_Yap_Testler!K12="","",IF($B$10="TL",(VLOOKUP(L$9,Test_Fiyatları!$B$3:$E$23,2,FALSE)),IF($B$10="USD",(VLOOKUP(L$9,Test_Fiyatları!$B$3:$E$23,3,FALSE)),IF($B$10="EURO",(VLOOKUP(L$9,Test_Fiyatları!$B$3:$E$23,4,FALSE)),""))))</f>
        <v/>
      </c>
      <c r="M13" s="34" t="str">
        <f>IF(Num_Yap_Testler!L12="","",IF($B$10="TL",(VLOOKUP(M$9,Test_Fiyatları!$B$3:$E$23,2,FALSE)),IF($B$10="USD",(VLOOKUP(M$9,Test_Fiyatları!$B$3:$E$23,3,FALSE)),IF($B$10="EURO",(VLOOKUP(M$9,Test_Fiyatları!$B$3:$E$23,4,FALSE)),""))))</f>
        <v/>
      </c>
      <c r="N13" s="34" t="str">
        <f>IF(Num_Yap_Testler!M12="","",IF($B$10="TL",(VLOOKUP(N$9,Test_Fiyatları!$B$3:$E$23,2,FALSE)),IF($B$10="USD",(VLOOKUP(N$9,Test_Fiyatları!$B$3:$E$23,3,FALSE)),IF($B$10="EURO",(VLOOKUP(N$9,Test_Fiyatları!$B$3:$E$23,4,FALSE)),""))))</f>
        <v/>
      </c>
      <c r="O13" s="35" t="e">
        <f t="shared" si="0"/>
        <v>#REF!</v>
      </c>
      <c r="P13" s="155"/>
    </row>
    <row r="14" spans="1:16" ht="25" customHeight="1">
      <c r="A14" s="33">
        <f>IF(Num_Yap_Testler!A13="","",Num_Yap_Testler!A13)</f>
        <v>0</v>
      </c>
      <c r="B14" s="34" t="str">
        <f>IF(Num_Yap_Testler!B13="","",IF($B$10="TL",(VLOOKUP(B$9,Test_Fiyatları!$B$3:$E$23,2,FALSE)),IF($B$10="USD",(VLOOKUP(B$9,Test_Fiyatları!$B$3:$E$23,3,FALSE)),IF($B$10="EURO",(VLOOKUP(B$9,Test_Fiyatları!$B$3:$E$23,4,FALSE)),""))))</f>
        <v/>
      </c>
      <c r="C14" s="34" t="str">
        <f>IF(Num_Yap_Testler!C13="","",IF($B$10="TL",(VLOOKUP(C$9,Test_Fiyatları!$B$3:$E$23,2,FALSE)),IF($B$10="USD",(VLOOKUP(C$9,Test_Fiyatları!$B$3:$E$23,3,FALSE)),IF($B$10="EURO",(VLOOKUP(C$9,Test_Fiyatları!$B$3:$E$23,4,FALSE)),""))))</f>
        <v/>
      </c>
      <c r="D14" s="34" t="str">
        <f>IF(Num_Yap_Testler!D13="","",IF($B$10="TL",(VLOOKUP(D$9,Test_Fiyatları!$B$3:$E$23,2,FALSE)),IF($B$10="USD",(VLOOKUP(D$9,Test_Fiyatları!$B$3:$E$23,3,FALSE)),IF($B$10="EURO",(VLOOKUP(D$9,Test_Fiyatları!$B$3:$E$23,4,FALSE)),""))))</f>
        <v/>
      </c>
      <c r="E14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14" s="34" t="str">
        <f>IF(Num_Yap_Testler!E13="","",IF($B$10="TL",(VLOOKUP(F$9,Test_Fiyatları!$B$3:$E$23,2,FALSE)),IF($B$10="USD",(VLOOKUP(F$9,Test_Fiyatları!$B$3:$E$23,3,FALSE)),IF($B$10="EURO",(VLOOKUP(F$9,Test_Fiyatları!$B$3:$E$23,4,FALSE)),""))))</f>
        <v/>
      </c>
      <c r="G14" s="34" t="str">
        <f>IF(Num_Yap_Testler!F13="","",IF($B$10="TL",(VLOOKUP(G$9,Test_Fiyatları!$B$3:$E$23,2,FALSE)),IF($B$10="USD",(VLOOKUP(G$9,Test_Fiyatları!$B$3:$E$23,3,FALSE)),IF($B$10="EURO",(VLOOKUP(G$9,Test_Fiyatları!$B$3:$E$23,4,FALSE)),""))))</f>
        <v/>
      </c>
      <c r="H14" s="34" t="str">
        <f>IF(Num_Yap_Testler!G13="","",IF($B$10="TL",(VLOOKUP(H$9,Test_Fiyatları!$B$3:$E$23,2,FALSE)),IF($B$10="USD",(VLOOKUP(H$9,Test_Fiyatları!$B$3:$E$23,3,FALSE)),IF($B$10="EURO",(VLOOKUP(H$9,Test_Fiyatları!$B$3:$E$23,4,FALSE)),""))))</f>
        <v/>
      </c>
      <c r="I14" s="34" t="str">
        <f>IF(Num_Yap_Testler!H13="","",IF($B$10="TL",(VLOOKUP(I$9,Test_Fiyatları!$B$3:$E$23,2,FALSE)),IF($B$10="USD",(VLOOKUP(I$9,Test_Fiyatları!$B$3:$E$23,3,FALSE)),IF($B$10="EURO",(VLOOKUP(I$9,Test_Fiyatları!$B$3:$E$23,4,FALSE)),""))))</f>
        <v/>
      </c>
      <c r="J14" s="34" t="str">
        <f>IF(Num_Yap_Testler!I13="","",IF($B$10="TL",(VLOOKUP(J$9,Test_Fiyatları!$B$3:$E$23,2,FALSE)),IF($B$10="USD",(VLOOKUP(J$9,Test_Fiyatları!$B$3:$E$23,3,FALSE)),IF($B$10="EURO",(VLOOKUP(J$9,Test_Fiyatları!$B$3:$E$23,4,FALSE)),""))))</f>
        <v/>
      </c>
      <c r="K14" s="34" t="str">
        <f>IF(Num_Yap_Testler!J13="","",IF($B$10="TL",(VLOOKUP(K$9,Test_Fiyatları!$B$3:$E$23,2,FALSE)),IF($B$10="USD",(VLOOKUP(K$9,Test_Fiyatları!$B$3:$E$23,3,FALSE)),IF($B$10="EURO",(VLOOKUP(K$9,Test_Fiyatları!$B$3:$E$23,4,FALSE)),""))))</f>
        <v/>
      </c>
      <c r="L14" s="34" t="str">
        <f>IF(Num_Yap_Testler!K13="","",IF($B$10="TL",(VLOOKUP(L$9,Test_Fiyatları!$B$3:$E$23,2,FALSE)),IF($B$10="USD",(VLOOKUP(L$9,Test_Fiyatları!$B$3:$E$23,3,FALSE)),IF($B$10="EURO",(VLOOKUP(L$9,Test_Fiyatları!$B$3:$E$23,4,FALSE)),""))))</f>
        <v/>
      </c>
      <c r="M14" s="34" t="str">
        <f>IF(Num_Yap_Testler!L13="","",IF($B$10="TL",(VLOOKUP(M$9,Test_Fiyatları!$B$3:$E$23,2,FALSE)),IF($B$10="USD",(VLOOKUP(M$9,Test_Fiyatları!$B$3:$E$23,3,FALSE)),IF($B$10="EURO",(VLOOKUP(M$9,Test_Fiyatları!$B$3:$E$23,4,FALSE)),""))))</f>
        <v/>
      </c>
      <c r="N14" s="34" t="str">
        <f>IF(Num_Yap_Testler!M13="","",IF($B$10="TL",(VLOOKUP(N$9,Test_Fiyatları!$B$3:$E$23,2,FALSE)),IF($B$10="USD",(VLOOKUP(N$9,Test_Fiyatları!$B$3:$E$23,3,FALSE)),IF($B$10="EURO",(VLOOKUP(N$9,Test_Fiyatları!$B$3:$E$23,4,FALSE)),""))))</f>
        <v/>
      </c>
      <c r="O14" s="35" t="e">
        <f t="shared" si="0"/>
        <v>#REF!</v>
      </c>
      <c r="P14" s="155"/>
    </row>
    <row r="15" spans="1:16" ht="25" customHeight="1">
      <c r="A15" s="33">
        <f>IF(Num_Yap_Testler!A14="","",Num_Yap_Testler!A14)</f>
        <v>0</v>
      </c>
      <c r="B15" s="34" t="str">
        <f>IF(Num_Yap_Testler!B14="","",IF($B$10="TL",(VLOOKUP(B$9,Test_Fiyatları!$B$3:$E$23,2,FALSE)),IF($B$10="USD",(VLOOKUP(B$9,Test_Fiyatları!$B$3:$E$23,3,FALSE)),IF($B$10="EURO",(VLOOKUP(B$9,Test_Fiyatları!$B$3:$E$23,4,FALSE)),""))))</f>
        <v/>
      </c>
      <c r="C15" s="34" t="str">
        <f>IF(Num_Yap_Testler!C14="","",IF($B$10="TL",(VLOOKUP(C$9,Test_Fiyatları!$B$3:$E$23,2,FALSE)),IF($B$10="USD",(VLOOKUP(C$9,Test_Fiyatları!$B$3:$E$23,3,FALSE)),IF($B$10="EURO",(VLOOKUP(C$9,Test_Fiyatları!$B$3:$E$23,4,FALSE)),""))))</f>
        <v/>
      </c>
      <c r="D15" s="34" t="str">
        <f>IF(Num_Yap_Testler!D14="","",IF($B$10="TL",(VLOOKUP(D$9,Test_Fiyatları!$B$3:$E$23,2,FALSE)),IF($B$10="USD",(VLOOKUP(D$9,Test_Fiyatları!$B$3:$E$23,3,FALSE)),IF($B$10="EURO",(VLOOKUP(D$9,Test_Fiyatları!$B$3:$E$23,4,FALSE)),""))))</f>
        <v/>
      </c>
      <c r="E15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15" s="34" t="str">
        <f>IF(Num_Yap_Testler!E14="","",IF($B$10="TL",(VLOOKUP(F$9,Test_Fiyatları!$B$3:$E$23,2,FALSE)),IF($B$10="USD",(VLOOKUP(F$9,Test_Fiyatları!$B$3:$E$23,3,FALSE)),IF($B$10="EURO",(VLOOKUP(F$9,Test_Fiyatları!$B$3:$E$23,4,FALSE)),""))))</f>
        <v/>
      </c>
      <c r="G15" s="34" t="str">
        <f>IF(Num_Yap_Testler!F14="","",IF($B$10="TL",(VLOOKUP(G$9,Test_Fiyatları!$B$3:$E$23,2,FALSE)),IF($B$10="USD",(VLOOKUP(G$9,Test_Fiyatları!$B$3:$E$23,3,FALSE)),IF($B$10="EURO",(VLOOKUP(G$9,Test_Fiyatları!$B$3:$E$23,4,FALSE)),""))))</f>
        <v/>
      </c>
      <c r="H15" s="34" t="str">
        <f>IF(Num_Yap_Testler!G14="","",IF($B$10="TL",(VLOOKUP(H$9,Test_Fiyatları!$B$3:$E$23,2,FALSE)),IF($B$10="USD",(VLOOKUP(H$9,Test_Fiyatları!$B$3:$E$23,3,FALSE)),IF($B$10="EURO",(VLOOKUP(H$9,Test_Fiyatları!$B$3:$E$23,4,FALSE)),""))))</f>
        <v/>
      </c>
      <c r="I15" s="34" t="str">
        <f>IF(Num_Yap_Testler!H14="","",IF($B$10="TL",(VLOOKUP(I$9,Test_Fiyatları!$B$3:$E$23,2,FALSE)),IF($B$10="USD",(VLOOKUP(I$9,Test_Fiyatları!$B$3:$E$23,3,FALSE)),IF($B$10="EURO",(VLOOKUP(I$9,Test_Fiyatları!$B$3:$E$23,4,FALSE)),""))))</f>
        <v/>
      </c>
      <c r="J15" s="34" t="str">
        <f>IF(Num_Yap_Testler!I14="","",IF($B$10="TL",(VLOOKUP(J$9,Test_Fiyatları!$B$3:$E$23,2,FALSE)),IF($B$10="USD",(VLOOKUP(J$9,Test_Fiyatları!$B$3:$E$23,3,FALSE)),IF($B$10="EURO",(VLOOKUP(J$9,Test_Fiyatları!$B$3:$E$23,4,FALSE)),""))))</f>
        <v/>
      </c>
      <c r="K15" s="34" t="str">
        <f>IF(Num_Yap_Testler!J14="","",IF($B$10="TL",(VLOOKUP(K$9,Test_Fiyatları!$B$3:$E$23,2,FALSE)),IF($B$10="USD",(VLOOKUP(K$9,Test_Fiyatları!$B$3:$E$23,3,FALSE)),IF($B$10="EURO",(VLOOKUP(K$9,Test_Fiyatları!$B$3:$E$23,4,FALSE)),""))))</f>
        <v/>
      </c>
      <c r="L15" s="34" t="str">
        <f>IF(Num_Yap_Testler!K14="","",IF($B$10="TL",(VLOOKUP(L$9,Test_Fiyatları!$B$3:$E$23,2,FALSE)),IF($B$10="USD",(VLOOKUP(L$9,Test_Fiyatları!$B$3:$E$23,3,FALSE)),IF($B$10="EURO",(VLOOKUP(L$9,Test_Fiyatları!$B$3:$E$23,4,FALSE)),""))))</f>
        <v/>
      </c>
      <c r="M15" s="34" t="str">
        <f>IF(Num_Yap_Testler!L14="","",IF($B$10="TL",(VLOOKUP(M$9,Test_Fiyatları!$B$3:$E$23,2,FALSE)),IF($B$10="USD",(VLOOKUP(M$9,Test_Fiyatları!$B$3:$E$23,3,FALSE)),IF($B$10="EURO",(VLOOKUP(M$9,Test_Fiyatları!$B$3:$E$23,4,FALSE)),""))))</f>
        <v/>
      </c>
      <c r="N15" s="34" t="str">
        <f>IF(Num_Yap_Testler!M14="","",IF($B$10="TL",(VLOOKUP(N$9,Test_Fiyatları!$B$3:$E$23,2,FALSE)),IF($B$10="USD",(VLOOKUP(N$9,Test_Fiyatları!$B$3:$E$23,3,FALSE)),IF($B$10="EURO",(VLOOKUP(N$9,Test_Fiyatları!$B$3:$E$23,4,FALSE)),""))))</f>
        <v/>
      </c>
      <c r="O15" s="35" t="e">
        <f t="shared" si="0"/>
        <v>#REF!</v>
      </c>
      <c r="P15" s="155"/>
    </row>
    <row r="16" spans="1:16" ht="25" customHeight="1">
      <c r="A16" s="33">
        <f>IF(Num_Yap_Testler!A15="","",Num_Yap_Testler!A15)</f>
        <v>0</v>
      </c>
      <c r="B16" s="34" t="str">
        <f>IF(Num_Yap_Testler!B15="","",IF($B$10="TL",(VLOOKUP(B$9,Test_Fiyatları!$B$3:$E$23,2,FALSE)),IF($B$10="USD",(VLOOKUP(B$9,Test_Fiyatları!$B$3:$E$23,3,FALSE)),IF($B$10="EURO",(VLOOKUP(B$9,Test_Fiyatları!$B$3:$E$23,4,FALSE)),""))))</f>
        <v/>
      </c>
      <c r="C16" s="34" t="str">
        <f>IF(Num_Yap_Testler!C15="","",IF($B$10="TL",(VLOOKUP(C$9,Test_Fiyatları!$B$3:$E$23,2,FALSE)),IF($B$10="USD",(VLOOKUP(C$9,Test_Fiyatları!$B$3:$E$23,3,FALSE)),IF($B$10="EURO",(VLOOKUP(C$9,Test_Fiyatları!$B$3:$E$23,4,FALSE)),""))))</f>
        <v/>
      </c>
      <c r="D16" s="34" t="str">
        <f>IF(Num_Yap_Testler!D15="","",IF($B$10="TL",(VLOOKUP(D$9,Test_Fiyatları!$B$3:$E$23,2,FALSE)),IF($B$10="USD",(VLOOKUP(D$9,Test_Fiyatları!$B$3:$E$23,3,FALSE)),IF($B$10="EURO",(VLOOKUP(D$9,Test_Fiyatları!$B$3:$E$23,4,FALSE)),""))))</f>
        <v/>
      </c>
      <c r="E16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16" s="34" t="str">
        <f>IF(Num_Yap_Testler!E15="","",IF($B$10="TL",(VLOOKUP(F$9,Test_Fiyatları!$B$3:$E$23,2,FALSE)),IF($B$10="USD",(VLOOKUP(F$9,Test_Fiyatları!$B$3:$E$23,3,FALSE)),IF($B$10="EURO",(VLOOKUP(F$9,Test_Fiyatları!$B$3:$E$23,4,FALSE)),""))))</f>
        <v/>
      </c>
      <c r="G16" s="34" t="str">
        <f>IF(Num_Yap_Testler!F15="","",IF($B$10="TL",(VLOOKUP(G$9,Test_Fiyatları!$B$3:$E$23,2,FALSE)),IF($B$10="USD",(VLOOKUP(G$9,Test_Fiyatları!$B$3:$E$23,3,FALSE)),IF($B$10="EURO",(VLOOKUP(G$9,Test_Fiyatları!$B$3:$E$23,4,FALSE)),""))))</f>
        <v/>
      </c>
      <c r="H16" s="34" t="str">
        <f>IF(Num_Yap_Testler!G15="","",IF($B$10="TL",(VLOOKUP(H$9,Test_Fiyatları!$B$3:$E$23,2,FALSE)),IF($B$10="USD",(VLOOKUP(H$9,Test_Fiyatları!$B$3:$E$23,3,FALSE)),IF($B$10="EURO",(VLOOKUP(H$9,Test_Fiyatları!$B$3:$E$23,4,FALSE)),""))))</f>
        <v/>
      </c>
      <c r="I16" s="34" t="str">
        <f>IF(Num_Yap_Testler!H15="","",IF($B$10="TL",(VLOOKUP(I$9,Test_Fiyatları!$B$3:$E$23,2,FALSE)),IF($B$10="USD",(VLOOKUP(I$9,Test_Fiyatları!$B$3:$E$23,3,FALSE)),IF($B$10="EURO",(VLOOKUP(I$9,Test_Fiyatları!$B$3:$E$23,4,FALSE)),""))))</f>
        <v/>
      </c>
      <c r="J16" s="34" t="str">
        <f>IF(Num_Yap_Testler!I15="","",IF($B$10="TL",(VLOOKUP(J$9,Test_Fiyatları!$B$3:$E$23,2,FALSE)),IF($B$10="USD",(VLOOKUP(J$9,Test_Fiyatları!$B$3:$E$23,3,FALSE)),IF($B$10="EURO",(VLOOKUP(J$9,Test_Fiyatları!$B$3:$E$23,4,FALSE)),""))))</f>
        <v/>
      </c>
      <c r="K16" s="34" t="str">
        <f>IF(Num_Yap_Testler!J15="","",IF($B$10="TL",(VLOOKUP(K$9,Test_Fiyatları!$B$3:$E$23,2,FALSE)),IF($B$10="USD",(VLOOKUP(K$9,Test_Fiyatları!$B$3:$E$23,3,FALSE)),IF($B$10="EURO",(VLOOKUP(K$9,Test_Fiyatları!$B$3:$E$23,4,FALSE)),""))))</f>
        <v/>
      </c>
      <c r="L16" s="34" t="str">
        <f>IF(Num_Yap_Testler!K15="","",IF($B$10="TL",(VLOOKUP(L$9,Test_Fiyatları!$B$3:$E$23,2,FALSE)),IF($B$10="USD",(VLOOKUP(L$9,Test_Fiyatları!$B$3:$E$23,3,FALSE)),IF($B$10="EURO",(VLOOKUP(L$9,Test_Fiyatları!$B$3:$E$23,4,FALSE)),""))))</f>
        <v/>
      </c>
      <c r="M16" s="34" t="str">
        <f>IF(Num_Yap_Testler!L15="","",IF($B$10="TL",(VLOOKUP(M$9,Test_Fiyatları!$B$3:$E$23,2,FALSE)),IF($B$10="USD",(VLOOKUP(M$9,Test_Fiyatları!$B$3:$E$23,3,FALSE)),IF($B$10="EURO",(VLOOKUP(M$9,Test_Fiyatları!$B$3:$E$23,4,FALSE)),""))))</f>
        <v/>
      </c>
      <c r="N16" s="34" t="str">
        <f>IF(Num_Yap_Testler!M15="","",IF($B$10="TL",(VLOOKUP(N$9,Test_Fiyatları!$B$3:$E$23,2,FALSE)),IF($B$10="USD",(VLOOKUP(N$9,Test_Fiyatları!$B$3:$E$23,3,FALSE)),IF($B$10="EURO",(VLOOKUP(N$9,Test_Fiyatları!$B$3:$E$23,4,FALSE)),""))))</f>
        <v/>
      </c>
      <c r="O16" s="35" t="e">
        <f t="shared" si="0"/>
        <v>#REF!</v>
      </c>
      <c r="P16" s="155"/>
    </row>
    <row r="17" spans="1:16" ht="25" customHeight="1">
      <c r="A17" s="33">
        <f>IF(Num_Yap_Testler!A16="","",Num_Yap_Testler!A16)</f>
        <v>0</v>
      </c>
      <c r="B17" s="34" t="str">
        <f>IF(Num_Yap_Testler!B16="","",IF($B$10="TL",(VLOOKUP(B$9,Test_Fiyatları!$B$3:$E$23,2,FALSE)),IF($B$10="USD",(VLOOKUP(B$9,Test_Fiyatları!$B$3:$E$23,3,FALSE)),IF($B$10="EURO",(VLOOKUP(B$9,Test_Fiyatları!$B$3:$E$23,4,FALSE)),""))))</f>
        <v/>
      </c>
      <c r="C17" s="34" t="str">
        <f>IF(Num_Yap_Testler!C16="","",IF($B$10="TL",(VLOOKUP(C$9,Test_Fiyatları!$B$3:$E$23,2,FALSE)),IF($B$10="USD",(VLOOKUP(C$9,Test_Fiyatları!$B$3:$E$23,3,FALSE)),IF($B$10="EURO",(VLOOKUP(C$9,Test_Fiyatları!$B$3:$E$23,4,FALSE)),""))))</f>
        <v/>
      </c>
      <c r="D17" s="34" t="str">
        <f>IF(Num_Yap_Testler!D16="","",IF($B$10="TL",(VLOOKUP(D$9,Test_Fiyatları!$B$3:$E$23,2,FALSE)),IF($B$10="USD",(VLOOKUP(D$9,Test_Fiyatları!$B$3:$E$23,3,FALSE)),IF($B$10="EURO",(VLOOKUP(D$9,Test_Fiyatları!$B$3:$E$23,4,FALSE)),""))))</f>
        <v/>
      </c>
      <c r="E17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17" s="34" t="str">
        <f>IF(Num_Yap_Testler!E16="","",IF($B$10="TL",(VLOOKUP(F$9,Test_Fiyatları!$B$3:$E$23,2,FALSE)),IF($B$10="USD",(VLOOKUP(F$9,Test_Fiyatları!$B$3:$E$23,3,FALSE)),IF($B$10="EURO",(VLOOKUP(F$9,Test_Fiyatları!$B$3:$E$23,4,FALSE)),""))))</f>
        <v/>
      </c>
      <c r="G17" s="34" t="str">
        <f>IF(Num_Yap_Testler!F16="","",IF($B$10="TL",(VLOOKUP(G$9,Test_Fiyatları!$B$3:$E$23,2,FALSE)),IF($B$10="USD",(VLOOKUP(G$9,Test_Fiyatları!$B$3:$E$23,3,FALSE)),IF($B$10="EURO",(VLOOKUP(G$9,Test_Fiyatları!$B$3:$E$23,4,FALSE)),""))))</f>
        <v/>
      </c>
      <c r="H17" s="34" t="str">
        <f>IF(Num_Yap_Testler!G16="","",IF($B$10="TL",(VLOOKUP(H$9,Test_Fiyatları!$B$3:$E$23,2,FALSE)),IF($B$10="USD",(VLOOKUP(H$9,Test_Fiyatları!$B$3:$E$23,3,FALSE)),IF($B$10="EURO",(VLOOKUP(H$9,Test_Fiyatları!$B$3:$E$23,4,FALSE)),""))))</f>
        <v/>
      </c>
      <c r="I17" s="34" t="str">
        <f>IF(Num_Yap_Testler!H16="","",IF($B$10="TL",(VLOOKUP(I$9,Test_Fiyatları!$B$3:$E$23,2,FALSE)),IF($B$10="USD",(VLOOKUP(I$9,Test_Fiyatları!$B$3:$E$23,3,FALSE)),IF($B$10="EURO",(VLOOKUP(I$9,Test_Fiyatları!$B$3:$E$23,4,FALSE)),""))))</f>
        <v/>
      </c>
      <c r="J17" s="34" t="str">
        <f>IF(Num_Yap_Testler!I16="","",IF($B$10="TL",(VLOOKUP(J$9,Test_Fiyatları!$B$3:$E$23,2,FALSE)),IF($B$10="USD",(VLOOKUP(J$9,Test_Fiyatları!$B$3:$E$23,3,FALSE)),IF($B$10="EURO",(VLOOKUP(J$9,Test_Fiyatları!$B$3:$E$23,4,FALSE)),""))))</f>
        <v/>
      </c>
      <c r="K17" s="34" t="str">
        <f>IF(Num_Yap_Testler!J16="","",IF($B$10="TL",(VLOOKUP(K$9,Test_Fiyatları!$B$3:$E$23,2,FALSE)),IF($B$10="USD",(VLOOKUP(K$9,Test_Fiyatları!$B$3:$E$23,3,FALSE)),IF($B$10="EURO",(VLOOKUP(K$9,Test_Fiyatları!$B$3:$E$23,4,FALSE)),""))))</f>
        <v/>
      </c>
      <c r="L17" s="34" t="str">
        <f>IF(Num_Yap_Testler!K16="","",IF($B$10="TL",(VLOOKUP(L$9,Test_Fiyatları!$B$3:$E$23,2,FALSE)),IF($B$10="USD",(VLOOKUP(L$9,Test_Fiyatları!$B$3:$E$23,3,FALSE)),IF($B$10="EURO",(VLOOKUP(L$9,Test_Fiyatları!$B$3:$E$23,4,FALSE)),""))))</f>
        <v/>
      </c>
      <c r="M17" s="34" t="str">
        <f>IF(Num_Yap_Testler!L16="","",IF($B$10="TL",(VLOOKUP(M$9,Test_Fiyatları!$B$3:$E$23,2,FALSE)),IF($B$10="USD",(VLOOKUP(M$9,Test_Fiyatları!$B$3:$E$23,3,FALSE)),IF($B$10="EURO",(VLOOKUP(M$9,Test_Fiyatları!$B$3:$E$23,4,FALSE)),""))))</f>
        <v/>
      </c>
      <c r="N17" s="34" t="str">
        <f>IF(Num_Yap_Testler!M16="","",IF($B$10="TL",(VLOOKUP(N$9,Test_Fiyatları!$B$3:$E$23,2,FALSE)),IF($B$10="USD",(VLOOKUP(N$9,Test_Fiyatları!$B$3:$E$23,3,FALSE)),IF($B$10="EURO",(VLOOKUP(N$9,Test_Fiyatları!$B$3:$E$23,4,FALSE)),""))))</f>
        <v/>
      </c>
      <c r="O17" s="35" t="e">
        <f t="shared" si="0"/>
        <v>#REF!</v>
      </c>
      <c r="P17" s="155"/>
    </row>
    <row r="18" spans="1:16" ht="25" customHeight="1">
      <c r="A18" s="33">
        <f>IF(Num_Yap_Testler!A17="","",Num_Yap_Testler!A17)</f>
        <v>0</v>
      </c>
      <c r="B18" s="34" t="str">
        <f>IF(Num_Yap_Testler!B17="","",IF($B$10="TL",(VLOOKUP(B$9,Test_Fiyatları!$B$3:$E$23,2,FALSE)),IF($B$10="USD",(VLOOKUP(B$9,Test_Fiyatları!$B$3:$E$23,3,FALSE)),IF($B$10="EURO",(VLOOKUP(B$9,Test_Fiyatları!$B$3:$E$23,4,FALSE)),""))))</f>
        <v/>
      </c>
      <c r="C18" s="34" t="str">
        <f>IF(Num_Yap_Testler!C17="","",IF($B$10="TL",(VLOOKUP(C$9,Test_Fiyatları!$B$3:$E$23,2,FALSE)),IF($B$10="USD",(VLOOKUP(C$9,Test_Fiyatları!$B$3:$E$23,3,FALSE)),IF($B$10="EURO",(VLOOKUP(C$9,Test_Fiyatları!$B$3:$E$23,4,FALSE)),""))))</f>
        <v/>
      </c>
      <c r="D18" s="34" t="str">
        <f>IF(Num_Yap_Testler!D17="","",IF($B$10="TL",(VLOOKUP(D$9,Test_Fiyatları!$B$3:$E$23,2,FALSE)),IF($B$10="USD",(VLOOKUP(D$9,Test_Fiyatları!$B$3:$E$23,3,FALSE)),IF($B$10="EURO",(VLOOKUP(D$9,Test_Fiyatları!$B$3:$E$23,4,FALSE)),""))))</f>
        <v/>
      </c>
      <c r="E18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18" s="34" t="str">
        <f>IF(Num_Yap_Testler!E17="","",IF($B$10="TL",(VLOOKUP(F$9,Test_Fiyatları!$B$3:$E$23,2,FALSE)),IF($B$10="USD",(VLOOKUP(F$9,Test_Fiyatları!$B$3:$E$23,3,FALSE)),IF($B$10="EURO",(VLOOKUP(F$9,Test_Fiyatları!$B$3:$E$23,4,FALSE)),""))))</f>
        <v/>
      </c>
      <c r="G18" s="34" t="str">
        <f>IF(Num_Yap_Testler!F17="","",IF($B$10="TL",(VLOOKUP(G$9,Test_Fiyatları!$B$3:$E$23,2,FALSE)),IF($B$10="USD",(VLOOKUP(G$9,Test_Fiyatları!$B$3:$E$23,3,FALSE)),IF($B$10="EURO",(VLOOKUP(G$9,Test_Fiyatları!$B$3:$E$23,4,FALSE)),""))))</f>
        <v/>
      </c>
      <c r="H18" s="34" t="str">
        <f>IF(Num_Yap_Testler!G17="","",IF($B$10="TL",(VLOOKUP(H$9,Test_Fiyatları!$B$3:$E$23,2,FALSE)),IF($B$10="USD",(VLOOKUP(H$9,Test_Fiyatları!$B$3:$E$23,3,FALSE)),IF($B$10="EURO",(VLOOKUP(H$9,Test_Fiyatları!$B$3:$E$23,4,FALSE)),""))))</f>
        <v/>
      </c>
      <c r="I18" s="34" t="str">
        <f>IF(Num_Yap_Testler!H17="","",IF($B$10="TL",(VLOOKUP(I$9,Test_Fiyatları!$B$3:$E$23,2,FALSE)),IF($B$10="USD",(VLOOKUP(I$9,Test_Fiyatları!$B$3:$E$23,3,FALSE)),IF($B$10="EURO",(VLOOKUP(I$9,Test_Fiyatları!$B$3:$E$23,4,FALSE)),""))))</f>
        <v/>
      </c>
      <c r="J18" s="34" t="str">
        <f>IF(Num_Yap_Testler!I17="","",IF($B$10="TL",(VLOOKUP(J$9,Test_Fiyatları!$B$3:$E$23,2,FALSE)),IF($B$10="USD",(VLOOKUP(J$9,Test_Fiyatları!$B$3:$E$23,3,FALSE)),IF($B$10="EURO",(VLOOKUP(J$9,Test_Fiyatları!$B$3:$E$23,4,FALSE)),""))))</f>
        <v/>
      </c>
      <c r="K18" s="34" t="str">
        <f>IF(Num_Yap_Testler!J17="","",IF($B$10="TL",(VLOOKUP(K$9,Test_Fiyatları!$B$3:$E$23,2,FALSE)),IF($B$10="USD",(VLOOKUP(K$9,Test_Fiyatları!$B$3:$E$23,3,FALSE)),IF($B$10="EURO",(VLOOKUP(K$9,Test_Fiyatları!$B$3:$E$23,4,FALSE)),""))))</f>
        <v/>
      </c>
      <c r="L18" s="34" t="str">
        <f>IF(Num_Yap_Testler!K17="","",IF($B$10="TL",(VLOOKUP(L$9,Test_Fiyatları!$B$3:$E$23,2,FALSE)),IF($B$10="USD",(VLOOKUP(L$9,Test_Fiyatları!$B$3:$E$23,3,FALSE)),IF($B$10="EURO",(VLOOKUP(L$9,Test_Fiyatları!$B$3:$E$23,4,FALSE)),""))))</f>
        <v/>
      </c>
      <c r="M18" s="34" t="str">
        <f>IF(Num_Yap_Testler!L17="","",IF($B$10="TL",(VLOOKUP(M$9,Test_Fiyatları!$B$3:$E$23,2,FALSE)),IF($B$10="USD",(VLOOKUP(M$9,Test_Fiyatları!$B$3:$E$23,3,FALSE)),IF($B$10="EURO",(VLOOKUP(M$9,Test_Fiyatları!$B$3:$E$23,4,FALSE)),""))))</f>
        <v/>
      </c>
      <c r="N18" s="34" t="str">
        <f>IF(Num_Yap_Testler!M17="","",IF($B$10="TL",(VLOOKUP(N$9,Test_Fiyatları!$B$3:$E$23,2,FALSE)),IF($B$10="USD",(VLOOKUP(N$9,Test_Fiyatları!$B$3:$E$23,3,FALSE)),IF($B$10="EURO",(VLOOKUP(N$9,Test_Fiyatları!$B$3:$E$23,4,FALSE)),""))))</f>
        <v/>
      </c>
      <c r="O18" s="35" t="e">
        <f t="shared" si="0"/>
        <v>#REF!</v>
      </c>
      <c r="P18" s="155"/>
    </row>
    <row r="19" spans="1:16" ht="25" customHeight="1">
      <c r="A19" s="33">
        <f>IF(Num_Yap_Testler!A18="","",Num_Yap_Testler!A18)</f>
        <v>0</v>
      </c>
      <c r="B19" s="34" t="str">
        <f>IF(Num_Yap_Testler!B18="","",IF($B$10="TL",(VLOOKUP(B$9,Test_Fiyatları!$B$3:$E$23,2,FALSE)),IF($B$10="USD",(VLOOKUP(B$9,Test_Fiyatları!$B$3:$E$23,3,FALSE)),IF($B$10="EURO",(VLOOKUP(B$9,Test_Fiyatları!$B$3:$E$23,4,FALSE)),""))))</f>
        <v/>
      </c>
      <c r="C19" s="34" t="str">
        <f>IF(Num_Yap_Testler!C18="","",IF($B$10="TL",(VLOOKUP(C$9,Test_Fiyatları!$B$3:$E$23,2,FALSE)),IF($B$10="USD",(VLOOKUP(C$9,Test_Fiyatları!$B$3:$E$23,3,FALSE)),IF($B$10="EURO",(VLOOKUP(C$9,Test_Fiyatları!$B$3:$E$23,4,FALSE)),""))))</f>
        <v/>
      </c>
      <c r="D19" s="34" t="str">
        <f>IF(Num_Yap_Testler!D18="","",IF($B$10="TL",(VLOOKUP(D$9,Test_Fiyatları!$B$3:$E$23,2,FALSE)),IF($B$10="USD",(VLOOKUP(D$9,Test_Fiyatları!$B$3:$E$23,3,FALSE)),IF($B$10="EURO",(VLOOKUP(D$9,Test_Fiyatları!$B$3:$E$23,4,FALSE)),""))))</f>
        <v/>
      </c>
      <c r="E19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19" s="34" t="str">
        <f>IF(Num_Yap_Testler!E18="","",IF($B$10="TL",(VLOOKUP(F$9,Test_Fiyatları!$B$3:$E$23,2,FALSE)),IF($B$10="USD",(VLOOKUP(F$9,Test_Fiyatları!$B$3:$E$23,3,FALSE)),IF($B$10="EURO",(VLOOKUP(F$9,Test_Fiyatları!$B$3:$E$23,4,FALSE)),""))))</f>
        <v/>
      </c>
      <c r="G19" s="34" t="str">
        <f>IF(Num_Yap_Testler!F18="","",IF($B$10="TL",(VLOOKUP(G$9,Test_Fiyatları!$B$3:$E$23,2,FALSE)),IF($B$10="USD",(VLOOKUP(G$9,Test_Fiyatları!$B$3:$E$23,3,FALSE)),IF($B$10="EURO",(VLOOKUP(G$9,Test_Fiyatları!$B$3:$E$23,4,FALSE)),""))))</f>
        <v/>
      </c>
      <c r="H19" s="34" t="str">
        <f>IF(Num_Yap_Testler!G18="","",IF($B$10="TL",(VLOOKUP(H$9,Test_Fiyatları!$B$3:$E$23,2,FALSE)),IF($B$10="USD",(VLOOKUP(H$9,Test_Fiyatları!$B$3:$E$23,3,FALSE)),IF($B$10="EURO",(VLOOKUP(H$9,Test_Fiyatları!$B$3:$E$23,4,FALSE)),""))))</f>
        <v/>
      </c>
      <c r="I19" s="34" t="str">
        <f>IF(Num_Yap_Testler!H18="","",IF($B$10="TL",(VLOOKUP(I$9,Test_Fiyatları!$B$3:$E$23,2,FALSE)),IF($B$10="USD",(VLOOKUP(I$9,Test_Fiyatları!$B$3:$E$23,3,FALSE)),IF($B$10="EURO",(VLOOKUP(I$9,Test_Fiyatları!$B$3:$E$23,4,FALSE)),""))))</f>
        <v/>
      </c>
      <c r="J19" s="34" t="str">
        <f>IF(Num_Yap_Testler!I18="","",IF($B$10="TL",(VLOOKUP(J$9,Test_Fiyatları!$B$3:$E$23,2,FALSE)),IF($B$10="USD",(VLOOKUP(J$9,Test_Fiyatları!$B$3:$E$23,3,FALSE)),IF($B$10="EURO",(VLOOKUP(J$9,Test_Fiyatları!$B$3:$E$23,4,FALSE)),""))))</f>
        <v/>
      </c>
      <c r="K19" s="34" t="str">
        <f>IF(Num_Yap_Testler!J18="","",IF($B$10="TL",(VLOOKUP(K$9,Test_Fiyatları!$B$3:$E$23,2,FALSE)),IF($B$10="USD",(VLOOKUP(K$9,Test_Fiyatları!$B$3:$E$23,3,FALSE)),IF($B$10="EURO",(VLOOKUP(K$9,Test_Fiyatları!$B$3:$E$23,4,FALSE)),""))))</f>
        <v/>
      </c>
      <c r="L19" s="34" t="str">
        <f>IF(Num_Yap_Testler!K18="","",IF($B$10="TL",(VLOOKUP(L$9,Test_Fiyatları!$B$3:$E$23,2,FALSE)),IF($B$10="USD",(VLOOKUP(L$9,Test_Fiyatları!$B$3:$E$23,3,FALSE)),IF($B$10="EURO",(VLOOKUP(L$9,Test_Fiyatları!$B$3:$E$23,4,FALSE)),""))))</f>
        <v/>
      </c>
      <c r="M19" s="34" t="str">
        <f>IF(Num_Yap_Testler!L18="","",IF($B$10="TL",(VLOOKUP(M$9,Test_Fiyatları!$B$3:$E$23,2,FALSE)),IF($B$10="USD",(VLOOKUP(M$9,Test_Fiyatları!$B$3:$E$23,3,FALSE)),IF($B$10="EURO",(VLOOKUP(M$9,Test_Fiyatları!$B$3:$E$23,4,FALSE)),""))))</f>
        <v/>
      </c>
      <c r="N19" s="34" t="str">
        <f>IF(Num_Yap_Testler!M18="","",IF($B$10="TL",(VLOOKUP(N$9,Test_Fiyatları!$B$3:$E$23,2,FALSE)),IF($B$10="USD",(VLOOKUP(N$9,Test_Fiyatları!$B$3:$E$23,3,FALSE)),IF($B$10="EURO",(VLOOKUP(N$9,Test_Fiyatları!$B$3:$E$23,4,FALSE)),""))))</f>
        <v/>
      </c>
      <c r="O19" s="35" t="e">
        <f t="shared" si="0"/>
        <v>#REF!</v>
      </c>
      <c r="P19" s="155"/>
    </row>
    <row r="20" spans="1:16" ht="25" customHeight="1">
      <c r="A20" s="33">
        <f>IF(Num_Yap_Testler!A19="","",Num_Yap_Testler!A19)</f>
        <v>0</v>
      </c>
      <c r="B20" s="34" t="str">
        <f>IF(Num_Yap_Testler!B19="","",IF($B$10="TL",(VLOOKUP(B$9,Test_Fiyatları!$B$3:$E$23,2,FALSE)),IF($B$10="USD",(VLOOKUP(B$9,Test_Fiyatları!$B$3:$E$23,3,FALSE)),IF($B$10="EURO",(VLOOKUP(B$9,Test_Fiyatları!$B$3:$E$23,4,FALSE)),""))))</f>
        <v/>
      </c>
      <c r="C20" s="34" t="str">
        <f>IF(Num_Yap_Testler!C19="","",IF($B$10="TL",(VLOOKUP(C$9,Test_Fiyatları!$B$3:$E$23,2,FALSE)),IF($B$10="USD",(VLOOKUP(C$9,Test_Fiyatları!$B$3:$E$23,3,FALSE)),IF($B$10="EURO",(VLOOKUP(C$9,Test_Fiyatları!$B$3:$E$23,4,FALSE)),""))))</f>
        <v/>
      </c>
      <c r="D20" s="34" t="str">
        <f>IF(Num_Yap_Testler!D19="","",IF($B$10="TL",(VLOOKUP(D$9,Test_Fiyatları!$B$3:$E$23,2,FALSE)),IF($B$10="USD",(VLOOKUP(D$9,Test_Fiyatları!$B$3:$E$23,3,FALSE)),IF($B$10="EURO",(VLOOKUP(D$9,Test_Fiyatları!$B$3:$E$23,4,FALSE)),""))))</f>
        <v/>
      </c>
      <c r="E20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20" s="34" t="str">
        <f>IF(Num_Yap_Testler!E19="","",IF($B$10="TL",(VLOOKUP(F$9,Test_Fiyatları!$B$3:$E$23,2,FALSE)),IF($B$10="USD",(VLOOKUP(F$9,Test_Fiyatları!$B$3:$E$23,3,FALSE)),IF($B$10="EURO",(VLOOKUP(F$9,Test_Fiyatları!$B$3:$E$23,4,FALSE)),""))))</f>
        <v/>
      </c>
      <c r="G20" s="34" t="str">
        <f>IF(Num_Yap_Testler!F19="","",IF($B$10="TL",(VLOOKUP(G$9,Test_Fiyatları!$B$3:$E$23,2,FALSE)),IF($B$10="USD",(VLOOKUP(G$9,Test_Fiyatları!$B$3:$E$23,3,FALSE)),IF($B$10="EURO",(VLOOKUP(G$9,Test_Fiyatları!$B$3:$E$23,4,FALSE)),""))))</f>
        <v/>
      </c>
      <c r="H20" s="34" t="str">
        <f>IF(Num_Yap_Testler!G19="","",IF($B$10="TL",(VLOOKUP(H$9,Test_Fiyatları!$B$3:$E$23,2,FALSE)),IF($B$10="USD",(VLOOKUP(H$9,Test_Fiyatları!$B$3:$E$23,3,FALSE)),IF($B$10="EURO",(VLOOKUP(H$9,Test_Fiyatları!$B$3:$E$23,4,FALSE)),""))))</f>
        <v/>
      </c>
      <c r="I20" s="34" t="str">
        <f>IF(Num_Yap_Testler!H19="","",IF($B$10="TL",(VLOOKUP(I$9,Test_Fiyatları!$B$3:$E$23,2,FALSE)),IF($B$10="USD",(VLOOKUP(I$9,Test_Fiyatları!$B$3:$E$23,3,FALSE)),IF($B$10="EURO",(VLOOKUP(I$9,Test_Fiyatları!$B$3:$E$23,4,FALSE)),""))))</f>
        <v/>
      </c>
      <c r="J20" s="34" t="str">
        <f>IF(Num_Yap_Testler!I19="","",IF($B$10="TL",(VLOOKUP(J$9,Test_Fiyatları!$B$3:$E$23,2,FALSE)),IF($B$10="USD",(VLOOKUP(J$9,Test_Fiyatları!$B$3:$E$23,3,FALSE)),IF($B$10="EURO",(VLOOKUP(J$9,Test_Fiyatları!$B$3:$E$23,4,FALSE)),""))))</f>
        <v/>
      </c>
      <c r="K20" s="34" t="str">
        <f>IF(Num_Yap_Testler!J19="","",IF($B$10="TL",(VLOOKUP(K$9,Test_Fiyatları!$B$3:$E$23,2,FALSE)),IF($B$10="USD",(VLOOKUP(K$9,Test_Fiyatları!$B$3:$E$23,3,FALSE)),IF($B$10="EURO",(VLOOKUP(K$9,Test_Fiyatları!$B$3:$E$23,4,FALSE)),""))))</f>
        <v/>
      </c>
      <c r="L20" s="34" t="str">
        <f>IF(Num_Yap_Testler!K19="","",IF($B$10="TL",(VLOOKUP(L$9,Test_Fiyatları!$B$3:$E$23,2,FALSE)),IF($B$10="USD",(VLOOKUP(L$9,Test_Fiyatları!$B$3:$E$23,3,FALSE)),IF($B$10="EURO",(VLOOKUP(L$9,Test_Fiyatları!$B$3:$E$23,4,FALSE)),""))))</f>
        <v/>
      </c>
      <c r="M20" s="34" t="str">
        <f>IF(Num_Yap_Testler!L19="","",IF($B$10="TL",(VLOOKUP(M$9,Test_Fiyatları!$B$3:$E$23,2,FALSE)),IF($B$10="USD",(VLOOKUP(M$9,Test_Fiyatları!$B$3:$E$23,3,FALSE)),IF($B$10="EURO",(VLOOKUP(M$9,Test_Fiyatları!$B$3:$E$23,4,FALSE)),""))))</f>
        <v/>
      </c>
      <c r="N20" s="34" t="str">
        <f>IF(Num_Yap_Testler!M19="","",IF($B$10="TL",(VLOOKUP(N$9,Test_Fiyatları!$B$3:$E$23,2,FALSE)),IF($B$10="USD",(VLOOKUP(N$9,Test_Fiyatları!$B$3:$E$23,3,FALSE)),IF($B$10="EURO",(VLOOKUP(N$9,Test_Fiyatları!$B$3:$E$23,4,FALSE)),""))))</f>
        <v/>
      </c>
      <c r="O20" s="35" t="e">
        <f t="shared" si="0"/>
        <v>#REF!</v>
      </c>
      <c r="P20" s="155"/>
    </row>
    <row r="21" spans="1:16" ht="25" customHeight="1">
      <c r="A21" s="33">
        <f>IF(Num_Yap_Testler!A20="","",Num_Yap_Testler!A20)</f>
        <v>0</v>
      </c>
      <c r="B21" s="34" t="str">
        <f>IF(Num_Yap_Testler!B20="","",IF($B$10="TL",(VLOOKUP(B$9,Test_Fiyatları!$B$3:$E$23,2,FALSE)),IF($B$10="USD",(VLOOKUP(B$9,Test_Fiyatları!$B$3:$E$23,3,FALSE)),IF($B$10="EURO",(VLOOKUP(B$9,Test_Fiyatları!$B$3:$E$23,4,FALSE)),""))))</f>
        <v/>
      </c>
      <c r="C21" s="34" t="str">
        <f>IF(Num_Yap_Testler!C20="","",IF($B$10="TL",(VLOOKUP(C$9,Test_Fiyatları!$B$3:$E$23,2,FALSE)),IF($B$10="USD",(VLOOKUP(C$9,Test_Fiyatları!$B$3:$E$23,3,FALSE)),IF($B$10="EURO",(VLOOKUP(C$9,Test_Fiyatları!$B$3:$E$23,4,FALSE)),""))))</f>
        <v/>
      </c>
      <c r="D21" s="34" t="str">
        <f>IF(Num_Yap_Testler!D20="","",IF($B$10="TL",(VLOOKUP(D$9,Test_Fiyatları!$B$3:$E$23,2,FALSE)),IF($B$10="USD",(VLOOKUP(D$9,Test_Fiyatları!$B$3:$E$23,3,FALSE)),IF($B$10="EURO",(VLOOKUP(D$9,Test_Fiyatları!$B$3:$E$23,4,FALSE)),""))))</f>
        <v/>
      </c>
      <c r="E21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21" s="34" t="str">
        <f>IF(Num_Yap_Testler!E20="","",IF($B$10="TL",(VLOOKUP(F$9,Test_Fiyatları!$B$3:$E$23,2,FALSE)),IF($B$10="USD",(VLOOKUP(F$9,Test_Fiyatları!$B$3:$E$23,3,FALSE)),IF($B$10="EURO",(VLOOKUP(F$9,Test_Fiyatları!$B$3:$E$23,4,FALSE)),""))))</f>
        <v/>
      </c>
      <c r="G21" s="34" t="str">
        <f>IF(Num_Yap_Testler!F20="","",IF($B$10="TL",(VLOOKUP(G$9,Test_Fiyatları!$B$3:$E$23,2,FALSE)),IF($B$10="USD",(VLOOKUP(G$9,Test_Fiyatları!$B$3:$E$23,3,FALSE)),IF($B$10="EURO",(VLOOKUP(G$9,Test_Fiyatları!$B$3:$E$23,4,FALSE)),""))))</f>
        <v/>
      </c>
      <c r="H21" s="34" t="str">
        <f>IF(Num_Yap_Testler!G20="","",IF($B$10="TL",(VLOOKUP(H$9,Test_Fiyatları!$B$3:$E$23,2,FALSE)),IF($B$10="USD",(VLOOKUP(H$9,Test_Fiyatları!$B$3:$E$23,3,FALSE)),IF($B$10="EURO",(VLOOKUP(H$9,Test_Fiyatları!$B$3:$E$23,4,FALSE)),""))))</f>
        <v/>
      </c>
      <c r="I21" s="34" t="str">
        <f>IF(Num_Yap_Testler!H20="","",IF($B$10="TL",(VLOOKUP(I$9,Test_Fiyatları!$B$3:$E$23,2,FALSE)),IF($B$10="USD",(VLOOKUP(I$9,Test_Fiyatları!$B$3:$E$23,3,FALSE)),IF($B$10="EURO",(VLOOKUP(I$9,Test_Fiyatları!$B$3:$E$23,4,FALSE)),""))))</f>
        <v/>
      </c>
      <c r="J21" s="34" t="str">
        <f>IF(Num_Yap_Testler!I20="","",IF($B$10="TL",(VLOOKUP(J$9,Test_Fiyatları!$B$3:$E$23,2,FALSE)),IF($B$10="USD",(VLOOKUP(J$9,Test_Fiyatları!$B$3:$E$23,3,FALSE)),IF($B$10="EURO",(VLOOKUP(J$9,Test_Fiyatları!$B$3:$E$23,4,FALSE)),""))))</f>
        <v/>
      </c>
      <c r="K21" s="34" t="str">
        <f>IF(Num_Yap_Testler!J20="","",IF($B$10="TL",(VLOOKUP(K$9,Test_Fiyatları!$B$3:$E$23,2,FALSE)),IF($B$10="USD",(VLOOKUP(K$9,Test_Fiyatları!$B$3:$E$23,3,FALSE)),IF($B$10="EURO",(VLOOKUP(K$9,Test_Fiyatları!$B$3:$E$23,4,FALSE)),""))))</f>
        <v/>
      </c>
      <c r="L21" s="34" t="str">
        <f>IF(Num_Yap_Testler!K20="","",IF($B$10="TL",(VLOOKUP(L$9,Test_Fiyatları!$B$3:$E$23,2,FALSE)),IF($B$10="USD",(VLOOKUP(L$9,Test_Fiyatları!$B$3:$E$23,3,FALSE)),IF($B$10="EURO",(VLOOKUP(L$9,Test_Fiyatları!$B$3:$E$23,4,FALSE)),""))))</f>
        <v/>
      </c>
      <c r="M21" s="34" t="str">
        <f>IF(Num_Yap_Testler!L20="","",IF($B$10="TL",(VLOOKUP(M$9,Test_Fiyatları!$B$3:$E$23,2,FALSE)),IF($B$10="USD",(VLOOKUP(M$9,Test_Fiyatları!$B$3:$E$23,3,FALSE)),IF($B$10="EURO",(VLOOKUP(M$9,Test_Fiyatları!$B$3:$E$23,4,FALSE)),""))))</f>
        <v/>
      </c>
      <c r="N21" s="34" t="str">
        <f>IF(Num_Yap_Testler!M20="","",IF($B$10="TL",(VLOOKUP(N$9,Test_Fiyatları!$B$3:$E$23,2,FALSE)),IF($B$10="USD",(VLOOKUP(N$9,Test_Fiyatları!$B$3:$E$23,3,FALSE)),IF($B$10="EURO",(VLOOKUP(N$9,Test_Fiyatları!$B$3:$E$23,4,FALSE)),""))))</f>
        <v/>
      </c>
      <c r="O21" s="35" t="e">
        <f t="shared" si="0"/>
        <v>#REF!</v>
      </c>
      <c r="P21" s="155"/>
    </row>
    <row r="22" spans="1:16" ht="25" customHeight="1">
      <c r="A22" s="33">
        <f>IF(Num_Yap_Testler!A21="","",Num_Yap_Testler!A21)</f>
        <v>0</v>
      </c>
      <c r="B22" s="34" t="str">
        <f>IF(Num_Yap_Testler!B21="","",IF($B$10="TL",(VLOOKUP(B$9,Test_Fiyatları!$B$3:$E$23,2,FALSE)),IF($B$10="USD",(VLOOKUP(B$9,Test_Fiyatları!$B$3:$E$23,3,FALSE)),IF($B$10="EURO",(VLOOKUP(B$9,Test_Fiyatları!$B$3:$E$23,4,FALSE)),""))))</f>
        <v/>
      </c>
      <c r="C22" s="34" t="str">
        <f>IF(Num_Yap_Testler!C21="","",IF($B$10="TL",(VLOOKUP(C$9,Test_Fiyatları!$B$3:$E$23,2,FALSE)),IF($B$10="USD",(VLOOKUP(C$9,Test_Fiyatları!$B$3:$E$23,3,FALSE)),IF($B$10="EURO",(VLOOKUP(C$9,Test_Fiyatları!$B$3:$E$23,4,FALSE)),""))))</f>
        <v/>
      </c>
      <c r="D22" s="34" t="str">
        <f>IF(Num_Yap_Testler!D21="","",IF($B$10="TL",(VLOOKUP(D$9,Test_Fiyatları!$B$3:$E$23,2,FALSE)),IF($B$10="USD",(VLOOKUP(D$9,Test_Fiyatları!$B$3:$E$23,3,FALSE)),IF($B$10="EURO",(VLOOKUP(D$9,Test_Fiyatları!$B$3:$E$23,4,FALSE)),""))))</f>
        <v/>
      </c>
      <c r="E22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22" s="34" t="str">
        <f>IF(Num_Yap_Testler!E21="","",IF($B$10="TL",(VLOOKUP(F$9,Test_Fiyatları!$B$3:$E$23,2,FALSE)),IF($B$10="USD",(VLOOKUP(F$9,Test_Fiyatları!$B$3:$E$23,3,FALSE)),IF($B$10="EURO",(VLOOKUP(F$9,Test_Fiyatları!$B$3:$E$23,4,FALSE)),""))))</f>
        <v/>
      </c>
      <c r="G22" s="34" t="str">
        <f>IF(Num_Yap_Testler!F21="","",IF($B$10="TL",(VLOOKUP(G$9,Test_Fiyatları!$B$3:$E$23,2,FALSE)),IF($B$10="USD",(VLOOKUP(G$9,Test_Fiyatları!$B$3:$E$23,3,FALSE)),IF($B$10="EURO",(VLOOKUP(G$9,Test_Fiyatları!$B$3:$E$23,4,FALSE)),""))))</f>
        <v/>
      </c>
      <c r="H22" s="34" t="str">
        <f>IF(Num_Yap_Testler!G21="","",IF($B$10="TL",(VLOOKUP(H$9,Test_Fiyatları!$B$3:$E$23,2,FALSE)),IF($B$10="USD",(VLOOKUP(H$9,Test_Fiyatları!$B$3:$E$23,3,FALSE)),IF($B$10="EURO",(VLOOKUP(H$9,Test_Fiyatları!$B$3:$E$23,4,FALSE)),""))))</f>
        <v/>
      </c>
      <c r="I22" s="34" t="str">
        <f>IF(Num_Yap_Testler!H21="","",IF($B$10="TL",(VLOOKUP(I$9,Test_Fiyatları!$B$3:$E$23,2,FALSE)),IF($B$10="USD",(VLOOKUP(I$9,Test_Fiyatları!$B$3:$E$23,3,FALSE)),IF($B$10="EURO",(VLOOKUP(I$9,Test_Fiyatları!$B$3:$E$23,4,FALSE)),""))))</f>
        <v/>
      </c>
      <c r="J22" s="34" t="str">
        <f>IF(Num_Yap_Testler!I21="","",IF($B$10="TL",(VLOOKUP(J$9,Test_Fiyatları!$B$3:$E$23,2,FALSE)),IF($B$10="USD",(VLOOKUP(J$9,Test_Fiyatları!$B$3:$E$23,3,FALSE)),IF($B$10="EURO",(VLOOKUP(J$9,Test_Fiyatları!$B$3:$E$23,4,FALSE)),""))))</f>
        <v/>
      </c>
      <c r="K22" s="34" t="str">
        <f>IF(Num_Yap_Testler!J21="","",IF($B$10="TL",(VLOOKUP(K$9,Test_Fiyatları!$B$3:$E$23,2,FALSE)),IF($B$10="USD",(VLOOKUP(K$9,Test_Fiyatları!$B$3:$E$23,3,FALSE)),IF($B$10="EURO",(VLOOKUP(K$9,Test_Fiyatları!$B$3:$E$23,4,FALSE)),""))))</f>
        <v/>
      </c>
      <c r="L22" s="34" t="str">
        <f>IF(Num_Yap_Testler!K21="","",IF($B$10="TL",(VLOOKUP(L$9,Test_Fiyatları!$B$3:$E$23,2,FALSE)),IF($B$10="USD",(VLOOKUP(L$9,Test_Fiyatları!$B$3:$E$23,3,FALSE)),IF($B$10="EURO",(VLOOKUP(L$9,Test_Fiyatları!$B$3:$E$23,4,FALSE)),""))))</f>
        <v/>
      </c>
      <c r="M22" s="34" t="str">
        <f>IF(Num_Yap_Testler!L21="","",IF($B$10="TL",(VLOOKUP(M$9,Test_Fiyatları!$B$3:$E$23,2,FALSE)),IF($B$10="USD",(VLOOKUP(M$9,Test_Fiyatları!$B$3:$E$23,3,FALSE)),IF($B$10="EURO",(VLOOKUP(M$9,Test_Fiyatları!$B$3:$E$23,4,FALSE)),""))))</f>
        <v/>
      </c>
      <c r="N22" s="34" t="str">
        <f>IF(Num_Yap_Testler!M21="","",IF($B$10="TL",(VLOOKUP(N$9,Test_Fiyatları!$B$3:$E$23,2,FALSE)),IF($B$10="USD",(VLOOKUP(N$9,Test_Fiyatları!$B$3:$E$23,3,FALSE)),IF($B$10="EURO",(VLOOKUP(N$9,Test_Fiyatları!$B$3:$E$23,4,FALSE)),""))))</f>
        <v/>
      </c>
      <c r="O22" s="35" t="e">
        <f t="shared" si="0"/>
        <v>#REF!</v>
      </c>
      <c r="P22" s="155"/>
    </row>
    <row r="23" spans="1:16" ht="25" customHeight="1">
      <c r="A23" s="33">
        <f>IF(Num_Yap_Testler!A22="","",Num_Yap_Testler!A22)</f>
        <v>0</v>
      </c>
      <c r="B23" s="34" t="str">
        <f>IF(Num_Yap_Testler!B22="","",IF($B$10="TL",(VLOOKUP(B$9,Test_Fiyatları!$B$3:$E$23,2,FALSE)),IF($B$10="USD",(VLOOKUP(B$9,Test_Fiyatları!$B$3:$E$23,3,FALSE)),IF($B$10="EURO",(VLOOKUP(B$9,Test_Fiyatları!$B$3:$E$23,4,FALSE)),""))))</f>
        <v/>
      </c>
      <c r="C23" s="34" t="str">
        <f>IF(Num_Yap_Testler!C22="","",IF($B$10="TL",(VLOOKUP(C$9,Test_Fiyatları!$B$3:$E$23,2,FALSE)),IF($B$10="USD",(VLOOKUP(C$9,Test_Fiyatları!$B$3:$E$23,3,FALSE)),IF($B$10="EURO",(VLOOKUP(C$9,Test_Fiyatları!$B$3:$E$23,4,FALSE)),""))))</f>
        <v/>
      </c>
      <c r="D23" s="34" t="str">
        <f>IF(Num_Yap_Testler!D22="","",IF($B$10="TL",(VLOOKUP(D$9,Test_Fiyatları!$B$3:$E$23,2,FALSE)),IF($B$10="USD",(VLOOKUP(D$9,Test_Fiyatları!$B$3:$E$23,3,FALSE)),IF($B$10="EURO",(VLOOKUP(D$9,Test_Fiyatları!$B$3:$E$23,4,FALSE)),""))))</f>
        <v/>
      </c>
      <c r="E23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23" s="34" t="str">
        <f>IF(Num_Yap_Testler!E22="","",IF($B$10="TL",(VLOOKUP(F$9,Test_Fiyatları!$B$3:$E$23,2,FALSE)),IF($B$10="USD",(VLOOKUP(F$9,Test_Fiyatları!$B$3:$E$23,3,FALSE)),IF($B$10="EURO",(VLOOKUP(F$9,Test_Fiyatları!$B$3:$E$23,4,FALSE)),""))))</f>
        <v/>
      </c>
      <c r="G23" s="34" t="str">
        <f>IF(Num_Yap_Testler!F22="","",IF($B$10="TL",(VLOOKUP(G$9,Test_Fiyatları!$B$3:$E$23,2,FALSE)),IF($B$10="USD",(VLOOKUP(G$9,Test_Fiyatları!$B$3:$E$23,3,FALSE)),IF($B$10="EURO",(VLOOKUP(G$9,Test_Fiyatları!$B$3:$E$23,4,FALSE)),""))))</f>
        <v/>
      </c>
      <c r="H23" s="34" t="str">
        <f>IF(Num_Yap_Testler!G22="","",IF($B$10="TL",(VLOOKUP(H$9,Test_Fiyatları!$B$3:$E$23,2,FALSE)),IF($B$10="USD",(VLOOKUP(H$9,Test_Fiyatları!$B$3:$E$23,3,FALSE)),IF($B$10="EURO",(VLOOKUP(H$9,Test_Fiyatları!$B$3:$E$23,4,FALSE)),""))))</f>
        <v/>
      </c>
      <c r="I23" s="34" t="str">
        <f>IF(Num_Yap_Testler!H22="","",IF($B$10="TL",(VLOOKUP(I$9,Test_Fiyatları!$B$3:$E$23,2,FALSE)),IF($B$10="USD",(VLOOKUP(I$9,Test_Fiyatları!$B$3:$E$23,3,FALSE)),IF($B$10="EURO",(VLOOKUP(I$9,Test_Fiyatları!$B$3:$E$23,4,FALSE)),""))))</f>
        <v/>
      </c>
      <c r="J23" s="34" t="str">
        <f>IF(Num_Yap_Testler!I22="","",IF($B$10="TL",(VLOOKUP(J$9,Test_Fiyatları!$B$3:$E$23,2,FALSE)),IF($B$10="USD",(VLOOKUP(J$9,Test_Fiyatları!$B$3:$E$23,3,FALSE)),IF($B$10="EURO",(VLOOKUP(J$9,Test_Fiyatları!$B$3:$E$23,4,FALSE)),""))))</f>
        <v/>
      </c>
      <c r="K23" s="34" t="str">
        <f>IF(Num_Yap_Testler!J22="","",IF($B$10="TL",(VLOOKUP(K$9,Test_Fiyatları!$B$3:$E$23,2,FALSE)),IF($B$10="USD",(VLOOKUP(K$9,Test_Fiyatları!$B$3:$E$23,3,FALSE)),IF($B$10="EURO",(VLOOKUP(K$9,Test_Fiyatları!$B$3:$E$23,4,FALSE)),""))))</f>
        <v/>
      </c>
      <c r="L23" s="34" t="str">
        <f>IF(Num_Yap_Testler!K22="","",IF($B$10="TL",(VLOOKUP(L$9,Test_Fiyatları!$B$3:$E$23,2,FALSE)),IF($B$10="USD",(VLOOKUP(L$9,Test_Fiyatları!$B$3:$E$23,3,FALSE)),IF($B$10="EURO",(VLOOKUP(L$9,Test_Fiyatları!$B$3:$E$23,4,FALSE)),""))))</f>
        <v/>
      </c>
      <c r="M23" s="34" t="str">
        <f>IF(Num_Yap_Testler!L22="","",IF($B$10="TL",(VLOOKUP(M$9,Test_Fiyatları!$B$3:$E$23,2,FALSE)),IF($B$10="USD",(VLOOKUP(M$9,Test_Fiyatları!$B$3:$E$23,3,FALSE)),IF($B$10="EURO",(VLOOKUP(M$9,Test_Fiyatları!$B$3:$E$23,4,FALSE)),""))))</f>
        <v/>
      </c>
      <c r="N23" s="34" t="str">
        <f>IF(Num_Yap_Testler!M22="","",IF($B$10="TL",(VLOOKUP(N$9,Test_Fiyatları!$B$3:$E$23,2,FALSE)),IF($B$10="USD",(VLOOKUP(N$9,Test_Fiyatları!$B$3:$E$23,3,FALSE)),IF($B$10="EURO",(VLOOKUP(N$9,Test_Fiyatları!$B$3:$E$23,4,FALSE)),""))))</f>
        <v/>
      </c>
      <c r="O23" s="35" t="e">
        <f t="shared" si="0"/>
        <v>#REF!</v>
      </c>
      <c r="P23" s="155"/>
    </row>
    <row r="24" spans="1:16" ht="25" customHeight="1">
      <c r="A24" s="33">
        <f>IF(Num_Yap_Testler!A23="","",Num_Yap_Testler!A23)</f>
        <v>0</v>
      </c>
      <c r="B24" s="34" t="str">
        <f>IF(Num_Yap_Testler!B23="","",IF($B$10="TL",(VLOOKUP(B$9,Test_Fiyatları!$B$3:$E$23,2,FALSE)),IF($B$10="USD",(VLOOKUP(B$9,Test_Fiyatları!$B$3:$E$23,3,FALSE)),IF($B$10="EURO",(VLOOKUP(B$9,Test_Fiyatları!$B$3:$E$23,4,FALSE)),""))))</f>
        <v/>
      </c>
      <c r="C24" s="34" t="str">
        <f>IF(Num_Yap_Testler!C23="","",IF($B$10="TL",(VLOOKUP(C$9,Test_Fiyatları!$B$3:$E$23,2,FALSE)),IF($B$10="USD",(VLOOKUP(C$9,Test_Fiyatları!$B$3:$E$23,3,FALSE)),IF($B$10="EURO",(VLOOKUP(C$9,Test_Fiyatları!$B$3:$E$23,4,FALSE)),""))))</f>
        <v/>
      </c>
      <c r="D24" s="34" t="str">
        <f>IF(Num_Yap_Testler!D23="","",IF($B$10="TL",(VLOOKUP(D$9,Test_Fiyatları!$B$3:$E$23,2,FALSE)),IF($B$10="USD",(VLOOKUP(D$9,Test_Fiyatları!$B$3:$E$23,3,FALSE)),IF($B$10="EURO",(VLOOKUP(D$9,Test_Fiyatları!$B$3:$E$23,4,FALSE)),""))))</f>
        <v/>
      </c>
      <c r="E24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24" s="34" t="str">
        <f>IF(Num_Yap_Testler!E23="","",IF($B$10="TL",(VLOOKUP(F$9,Test_Fiyatları!$B$3:$E$23,2,FALSE)),IF($B$10="USD",(VLOOKUP(F$9,Test_Fiyatları!$B$3:$E$23,3,FALSE)),IF($B$10="EURO",(VLOOKUP(F$9,Test_Fiyatları!$B$3:$E$23,4,FALSE)),""))))</f>
        <v/>
      </c>
      <c r="G24" s="34" t="str">
        <f>IF(Num_Yap_Testler!F23="","",IF($B$10="TL",(VLOOKUP(G$9,Test_Fiyatları!$B$3:$E$23,2,FALSE)),IF($B$10="USD",(VLOOKUP(G$9,Test_Fiyatları!$B$3:$E$23,3,FALSE)),IF($B$10="EURO",(VLOOKUP(G$9,Test_Fiyatları!$B$3:$E$23,4,FALSE)),""))))</f>
        <v/>
      </c>
      <c r="H24" s="34" t="str">
        <f>IF(Num_Yap_Testler!G23="","",IF($B$10="TL",(VLOOKUP(H$9,Test_Fiyatları!$B$3:$E$23,2,FALSE)),IF($B$10="USD",(VLOOKUP(H$9,Test_Fiyatları!$B$3:$E$23,3,FALSE)),IF($B$10="EURO",(VLOOKUP(H$9,Test_Fiyatları!$B$3:$E$23,4,FALSE)),""))))</f>
        <v/>
      </c>
      <c r="I24" s="34" t="str">
        <f>IF(Num_Yap_Testler!H23="","",IF($B$10="TL",(VLOOKUP(I$9,Test_Fiyatları!$B$3:$E$23,2,FALSE)),IF($B$10="USD",(VLOOKUP(I$9,Test_Fiyatları!$B$3:$E$23,3,FALSE)),IF($B$10="EURO",(VLOOKUP(I$9,Test_Fiyatları!$B$3:$E$23,4,FALSE)),""))))</f>
        <v/>
      </c>
      <c r="J24" s="34" t="str">
        <f>IF(Num_Yap_Testler!I23="","",IF($B$10="TL",(VLOOKUP(J$9,Test_Fiyatları!$B$3:$E$23,2,FALSE)),IF($B$10="USD",(VLOOKUP(J$9,Test_Fiyatları!$B$3:$E$23,3,FALSE)),IF($B$10="EURO",(VLOOKUP(J$9,Test_Fiyatları!$B$3:$E$23,4,FALSE)),""))))</f>
        <v/>
      </c>
      <c r="K24" s="34" t="str">
        <f>IF(Num_Yap_Testler!J23="","",IF($B$10="TL",(VLOOKUP(K$9,Test_Fiyatları!$B$3:$E$23,2,FALSE)),IF($B$10="USD",(VLOOKUP(K$9,Test_Fiyatları!$B$3:$E$23,3,FALSE)),IF($B$10="EURO",(VLOOKUP(K$9,Test_Fiyatları!$B$3:$E$23,4,FALSE)),""))))</f>
        <v/>
      </c>
      <c r="L24" s="34" t="str">
        <f>IF(Num_Yap_Testler!K23="","",IF($B$10="TL",(VLOOKUP(L$9,Test_Fiyatları!$B$3:$E$23,2,FALSE)),IF($B$10="USD",(VLOOKUP(L$9,Test_Fiyatları!$B$3:$E$23,3,FALSE)),IF($B$10="EURO",(VLOOKUP(L$9,Test_Fiyatları!$B$3:$E$23,4,FALSE)),""))))</f>
        <v/>
      </c>
      <c r="M24" s="34" t="str">
        <f>IF(Num_Yap_Testler!L23="","",IF($B$10="TL",(VLOOKUP(M$9,Test_Fiyatları!$B$3:$E$23,2,FALSE)),IF($B$10="USD",(VLOOKUP(M$9,Test_Fiyatları!$B$3:$E$23,3,FALSE)),IF($B$10="EURO",(VLOOKUP(M$9,Test_Fiyatları!$B$3:$E$23,4,FALSE)),""))))</f>
        <v/>
      </c>
      <c r="N24" s="34" t="str">
        <f>IF(Num_Yap_Testler!M23="","",IF($B$10="TL",(VLOOKUP(N$9,Test_Fiyatları!$B$3:$E$23,2,FALSE)),IF($B$10="USD",(VLOOKUP(N$9,Test_Fiyatları!$B$3:$E$23,3,FALSE)),IF($B$10="EURO",(VLOOKUP(N$9,Test_Fiyatları!$B$3:$E$23,4,FALSE)),""))))</f>
        <v/>
      </c>
      <c r="O24" s="35" t="e">
        <f t="shared" si="0"/>
        <v>#REF!</v>
      </c>
      <c r="P24" s="155"/>
    </row>
    <row r="25" spans="1:16" ht="25" customHeight="1">
      <c r="A25" s="33">
        <f>IF(Num_Yap_Testler!A24="","",Num_Yap_Testler!A24)</f>
        <v>0</v>
      </c>
      <c r="B25" s="34" t="str">
        <f>IF(Num_Yap_Testler!B24="","",IF($B$10="TL",(VLOOKUP(B$9,Test_Fiyatları!$B$3:$E$23,2,FALSE)),IF($B$10="USD",(VLOOKUP(B$9,Test_Fiyatları!$B$3:$E$23,3,FALSE)),IF($B$10="EURO",(VLOOKUP(B$9,Test_Fiyatları!$B$3:$E$23,4,FALSE)),""))))</f>
        <v/>
      </c>
      <c r="C25" s="34" t="str">
        <f>IF(Num_Yap_Testler!C24="","",IF($B$10="TL",(VLOOKUP(C$9,Test_Fiyatları!$B$3:$E$23,2,FALSE)),IF($B$10="USD",(VLOOKUP(C$9,Test_Fiyatları!$B$3:$E$23,3,FALSE)),IF($B$10="EURO",(VLOOKUP(C$9,Test_Fiyatları!$B$3:$E$23,4,FALSE)),""))))</f>
        <v/>
      </c>
      <c r="D25" s="34" t="str">
        <f>IF(Num_Yap_Testler!D24="","",IF($B$10="TL",(VLOOKUP(D$9,Test_Fiyatları!$B$3:$E$23,2,FALSE)),IF($B$10="USD",(VLOOKUP(D$9,Test_Fiyatları!$B$3:$E$23,3,FALSE)),IF($B$10="EURO",(VLOOKUP(D$9,Test_Fiyatları!$B$3:$E$23,4,FALSE)),""))))</f>
        <v/>
      </c>
      <c r="E25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25" s="34" t="str">
        <f>IF(Num_Yap_Testler!E24="","",IF($B$10="TL",(VLOOKUP(F$9,Test_Fiyatları!$B$3:$E$23,2,FALSE)),IF($B$10="USD",(VLOOKUP(F$9,Test_Fiyatları!$B$3:$E$23,3,FALSE)),IF($B$10="EURO",(VLOOKUP(F$9,Test_Fiyatları!$B$3:$E$23,4,FALSE)),""))))</f>
        <v/>
      </c>
      <c r="G25" s="34" t="str">
        <f>IF(Num_Yap_Testler!F24="","",IF($B$10="TL",(VLOOKUP(G$9,Test_Fiyatları!$B$3:$E$23,2,FALSE)),IF($B$10="USD",(VLOOKUP(G$9,Test_Fiyatları!$B$3:$E$23,3,FALSE)),IF($B$10="EURO",(VLOOKUP(G$9,Test_Fiyatları!$B$3:$E$23,4,FALSE)),""))))</f>
        <v/>
      </c>
      <c r="H25" s="34" t="str">
        <f>IF(Num_Yap_Testler!G24="","",IF($B$10="TL",(VLOOKUP(H$9,Test_Fiyatları!$B$3:$E$23,2,FALSE)),IF($B$10="USD",(VLOOKUP(H$9,Test_Fiyatları!$B$3:$E$23,3,FALSE)),IF($B$10="EURO",(VLOOKUP(H$9,Test_Fiyatları!$B$3:$E$23,4,FALSE)),""))))</f>
        <v/>
      </c>
      <c r="I25" s="34" t="str">
        <f>IF(Num_Yap_Testler!H24="","",IF($B$10="TL",(VLOOKUP(I$9,Test_Fiyatları!$B$3:$E$23,2,FALSE)),IF($B$10="USD",(VLOOKUP(I$9,Test_Fiyatları!$B$3:$E$23,3,FALSE)),IF($B$10="EURO",(VLOOKUP(I$9,Test_Fiyatları!$B$3:$E$23,4,FALSE)),""))))</f>
        <v/>
      </c>
      <c r="J25" s="34" t="str">
        <f>IF(Num_Yap_Testler!I24="","",IF($B$10="TL",(VLOOKUP(J$9,Test_Fiyatları!$B$3:$E$23,2,FALSE)),IF($B$10="USD",(VLOOKUP(J$9,Test_Fiyatları!$B$3:$E$23,3,FALSE)),IF($B$10="EURO",(VLOOKUP(J$9,Test_Fiyatları!$B$3:$E$23,4,FALSE)),""))))</f>
        <v/>
      </c>
      <c r="K25" s="34" t="str">
        <f>IF(Num_Yap_Testler!J24="","",IF($B$10="TL",(VLOOKUP(K$9,Test_Fiyatları!$B$3:$E$23,2,FALSE)),IF($B$10="USD",(VLOOKUP(K$9,Test_Fiyatları!$B$3:$E$23,3,FALSE)),IF($B$10="EURO",(VLOOKUP(K$9,Test_Fiyatları!$B$3:$E$23,4,FALSE)),""))))</f>
        <v/>
      </c>
      <c r="L25" s="34" t="str">
        <f>IF(Num_Yap_Testler!K24="","",IF($B$10="TL",(VLOOKUP(L$9,Test_Fiyatları!$B$3:$E$23,2,FALSE)),IF($B$10="USD",(VLOOKUP(L$9,Test_Fiyatları!$B$3:$E$23,3,FALSE)),IF($B$10="EURO",(VLOOKUP(L$9,Test_Fiyatları!$B$3:$E$23,4,FALSE)),""))))</f>
        <v/>
      </c>
      <c r="M25" s="34" t="str">
        <f>IF(Num_Yap_Testler!L24="","",IF($B$10="TL",(VLOOKUP(M$9,Test_Fiyatları!$B$3:$E$23,2,FALSE)),IF($B$10="USD",(VLOOKUP(M$9,Test_Fiyatları!$B$3:$E$23,3,FALSE)),IF($B$10="EURO",(VLOOKUP(M$9,Test_Fiyatları!$B$3:$E$23,4,FALSE)),""))))</f>
        <v/>
      </c>
      <c r="N25" s="34" t="str">
        <f>IF(Num_Yap_Testler!M24="","",IF($B$10="TL",(VLOOKUP(N$9,Test_Fiyatları!$B$3:$E$23,2,FALSE)),IF($B$10="USD",(VLOOKUP(N$9,Test_Fiyatları!$B$3:$E$23,3,FALSE)),IF($B$10="EURO",(VLOOKUP(N$9,Test_Fiyatları!$B$3:$E$23,4,FALSE)),""))))</f>
        <v/>
      </c>
      <c r="O25" s="35" t="e">
        <f t="shared" si="0"/>
        <v>#REF!</v>
      </c>
      <c r="P25" s="155"/>
    </row>
    <row r="26" spans="1:16" ht="25" customHeight="1">
      <c r="A26" s="33">
        <f>IF(Num_Yap_Testler!A25="","",Num_Yap_Testler!A25)</f>
        <v>0</v>
      </c>
      <c r="B26" s="34" t="str">
        <f>IF(Num_Yap_Testler!B25="","",IF($B$10="TL",(VLOOKUP(B$9,Test_Fiyatları!$B$3:$E$23,2,FALSE)),IF($B$10="USD",(VLOOKUP(B$9,Test_Fiyatları!$B$3:$E$23,3,FALSE)),IF($B$10="EURO",(VLOOKUP(B$9,Test_Fiyatları!$B$3:$E$23,4,FALSE)),""))))</f>
        <v/>
      </c>
      <c r="C26" s="34" t="str">
        <f>IF(Num_Yap_Testler!C25="","",IF($B$10="TL",(VLOOKUP(C$9,Test_Fiyatları!$B$3:$E$23,2,FALSE)),IF($B$10="USD",(VLOOKUP(C$9,Test_Fiyatları!$B$3:$E$23,3,FALSE)),IF($B$10="EURO",(VLOOKUP(C$9,Test_Fiyatları!$B$3:$E$23,4,FALSE)),""))))</f>
        <v/>
      </c>
      <c r="D26" s="34" t="str">
        <f>IF(Num_Yap_Testler!D25="","",IF($B$10="TL",(VLOOKUP(D$9,Test_Fiyatları!$B$3:$E$23,2,FALSE)),IF($B$10="USD",(VLOOKUP(D$9,Test_Fiyatları!$B$3:$E$23,3,FALSE)),IF($B$10="EURO",(VLOOKUP(D$9,Test_Fiyatları!$B$3:$E$23,4,FALSE)),""))))</f>
        <v/>
      </c>
      <c r="E26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26" s="34" t="str">
        <f>IF(Num_Yap_Testler!E25="","",IF($B$10="TL",(VLOOKUP(F$9,Test_Fiyatları!$B$3:$E$23,2,FALSE)),IF($B$10="USD",(VLOOKUP(F$9,Test_Fiyatları!$B$3:$E$23,3,FALSE)),IF($B$10="EURO",(VLOOKUP(F$9,Test_Fiyatları!$B$3:$E$23,4,FALSE)),""))))</f>
        <v/>
      </c>
      <c r="G26" s="34" t="str">
        <f>IF(Num_Yap_Testler!F25="","",IF($B$10="TL",(VLOOKUP(G$9,Test_Fiyatları!$B$3:$E$23,2,FALSE)),IF($B$10="USD",(VLOOKUP(G$9,Test_Fiyatları!$B$3:$E$23,3,FALSE)),IF($B$10="EURO",(VLOOKUP(G$9,Test_Fiyatları!$B$3:$E$23,4,FALSE)),""))))</f>
        <v/>
      </c>
      <c r="H26" s="34" t="str">
        <f>IF(Num_Yap_Testler!G25="","",IF($B$10="TL",(VLOOKUP(H$9,Test_Fiyatları!$B$3:$E$23,2,FALSE)),IF($B$10="USD",(VLOOKUP(H$9,Test_Fiyatları!$B$3:$E$23,3,FALSE)),IF($B$10="EURO",(VLOOKUP(H$9,Test_Fiyatları!$B$3:$E$23,4,FALSE)),""))))</f>
        <v/>
      </c>
      <c r="I26" s="34" t="str">
        <f>IF(Num_Yap_Testler!H25="","",IF($B$10="TL",(VLOOKUP(I$9,Test_Fiyatları!$B$3:$E$23,2,FALSE)),IF($B$10="USD",(VLOOKUP(I$9,Test_Fiyatları!$B$3:$E$23,3,FALSE)),IF($B$10="EURO",(VLOOKUP(I$9,Test_Fiyatları!$B$3:$E$23,4,FALSE)),""))))</f>
        <v/>
      </c>
      <c r="J26" s="34" t="str">
        <f>IF(Num_Yap_Testler!I25="","",IF($B$10="TL",(VLOOKUP(J$9,Test_Fiyatları!$B$3:$E$23,2,FALSE)),IF($B$10="USD",(VLOOKUP(J$9,Test_Fiyatları!$B$3:$E$23,3,FALSE)),IF($B$10="EURO",(VLOOKUP(J$9,Test_Fiyatları!$B$3:$E$23,4,FALSE)),""))))</f>
        <v/>
      </c>
      <c r="K26" s="34" t="str">
        <f>IF(Num_Yap_Testler!J25="","",IF($B$10="TL",(VLOOKUP(K$9,Test_Fiyatları!$B$3:$E$23,2,FALSE)),IF($B$10="USD",(VLOOKUP(K$9,Test_Fiyatları!$B$3:$E$23,3,FALSE)),IF($B$10="EURO",(VLOOKUP(K$9,Test_Fiyatları!$B$3:$E$23,4,FALSE)),""))))</f>
        <v/>
      </c>
      <c r="L26" s="34" t="str">
        <f>IF(Num_Yap_Testler!K25="","",IF($B$10="TL",(VLOOKUP(L$9,Test_Fiyatları!$B$3:$E$23,2,FALSE)),IF($B$10="USD",(VLOOKUP(L$9,Test_Fiyatları!$B$3:$E$23,3,FALSE)),IF($B$10="EURO",(VLOOKUP(L$9,Test_Fiyatları!$B$3:$E$23,4,FALSE)),""))))</f>
        <v/>
      </c>
      <c r="M26" s="34" t="str">
        <f>IF(Num_Yap_Testler!L25="","",IF($B$10="TL",(VLOOKUP(M$9,Test_Fiyatları!$B$3:$E$23,2,FALSE)),IF($B$10="USD",(VLOOKUP(M$9,Test_Fiyatları!$B$3:$E$23,3,FALSE)),IF($B$10="EURO",(VLOOKUP(M$9,Test_Fiyatları!$B$3:$E$23,4,FALSE)),""))))</f>
        <v/>
      </c>
      <c r="N26" s="34" t="str">
        <f>IF(Num_Yap_Testler!M25="","",IF($B$10="TL",(VLOOKUP(N$9,Test_Fiyatları!$B$3:$E$23,2,FALSE)),IF($B$10="USD",(VLOOKUP(N$9,Test_Fiyatları!$B$3:$E$23,3,FALSE)),IF($B$10="EURO",(VLOOKUP(N$9,Test_Fiyatları!$B$3:$E$23,4,FALSE)),""))))</f>
        <v/>
      </c>
      <c r="O26" s="35" t="e">
        <f t="shared" si="0"/>
        <v>#REF!</v>
      </c>
      <c r="P26" s="155"/>
    </row>
    <row r="27" spans="1:16" ht="25" customHeight="1">
      <c r="A27" s="33">
        <f>IF(Num_Yap_Testler!A26="","",Num_Yap_Testler!A26)</f>
        <v>0</v>
      </c>
      <c r="B27" s="34" t="str">
        <f>IF(Num_Yap_Testler!B26="","",IF($B$10="TL",(VLOOKUP(B$9,Test_Fiyatları!$B$3:$E$23,2,FALSE)),IF($B$10="USD",(VLOOKUP(B$9,Test_Fiyatları!$B$3:$E$23,3,FALSE)),IF($B$10="EURO",(VLOOKUP(B$9,Test_Fiyatları!$B$3:$E$23,4,FALSE)),""))))</f>
        <v/>
      </c>
      <c r="C27" s="34" t="str">
        <f>IF(Num_Yap_Testler!C26="","",IF($B$10="TL",(VLOOKUP(C$9,Test_Fiyatları!$B$3:$E$23,2,FALSE)),IF($B$10="USD",(VLOOKUP(C$9,Test_Fiyatları!$B$3:$E$23,3,FALSE)),IF($B$10="EURO",(VLOOKUP(C$9,Test_Fiyatları!$B$3:$E$23,4,FALSE)),""))))</f>
        <v/>
      </c>
      <c r="D27" s="34" t="str">
        <f>IF(Num_Yap_Testler!D26="","",IF($B$10="TL",(VLOOKUP(D$9,Test_Fiyatları!$B$3:$E$23,2,FALSE)),IF($B$10="USD",(VLOOKUP(D$9,Test_Fiyatları!$B$3:$E$23,3,FALSE)),IF($B$10="EURO",(VLOOKUP(D$9,Test_Fiyatları!$B$3:$E$23,4,FALSE)),""))))</f>
        <v/>
      </c>
      <c r="E27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27" s="34" t="str">
        <f>IF(Num_Yap_Testler!E26="","",IF($B$10="TL",(VLOOKUP(F$9,Test_Fiyatları!$B$3:$E$23,2,FALSE)),IF($B$10="USD",(VLOOKUP(F$9,Test_Fiyatları!$B$3:$E$23,3,FALSE)),IF($B$10="EURO",(VLOOKUP(F$9,Test_Fiyatları!$B$3:$E$23,4,FALSE)),""))))</f>
        <v/>
      </c>
      <c r="G27" s="34" t="str">
        <f>IF(Num_Yap_Testler!F26="","",IF($B$10="TL",(VLOOKUP(G$9,Test_Fiyatları!$B$3:$E$23,2,FALSE)),IF($B$10="USD",(VLOOKUP(G$9,Test_Fiyatları!$B$3:$E$23,3,FALSE)),IF($B$10="EURO",(VLOOKUP(G$9,Test_Fiyatları!$B$3:$E$23,4,FALSE)),""))))</f>
        <v/>
      </c>
      <c r="H27" s="34" t="str">
        <f>IF(Num_Yap_Testler!G26="","",IF($B$10="TL",(VLOOKUP(H$9,Test_Fiyatları!$B$3:$E$23,2,FALSE)),IF($B$10="USD",(VLOOKUP(H$9,Test_Fiyatları!$B$3:$E$23,3,FALSE)),IF($B$10="EURO",(VLOOKUP(H$9,Test_Fiyatları!$B$3:$E$23,4,FALSE)),""))))</f>
        <v/>
      </c>
      <c r="I27" s="34" t="str">
        <f>IF(Num_Yap_Testler!H26="","",IF($B$10="TL",(VLOOKUP(I$9,Test_Fiyatları!$B$3:$E$23,2,FALSE)),IF($B$10="USD",(VLOOKUP(I$9,Test_Fiyatları!$B$3:$E$23,3,FALSE)),IF($B$10="EURO",(VLOOKUP(I$9,Test_Fiyatları!$B$3:$E$23,4,FALSE)),""))))</f>
        <v/>
      </c>
      <c r="J27" s="34" t="str">
        <f>IF(Num_Yap_Testler!I26="","",IF($B$10="TL",(VLOOKUP(J$9,Test_Fiyatları!$B$3:$E$23,2,FALSE)),IF($B$10="USD",(VLOOKUP(J$9,Test_Fiyatları!$B$3:$E$23,3,FALSE)),IF($B$10="EURO",(VLOOKUP(J$9,Test_Fiyatları!$B$3:$E$23,4,FALSE)),""))))</f>
        <v/>
      </c>
      <c r="K27" s="34" t="str">
        <f>IF(Num_Yap_Testler!J26="","",IF($B$10="TL",(VLOOKUP(K$9,Test_Fiyatları!$B$3:$E$23,2,FALSE)),IF($B$10="USD",(VLOOKUP(K$9,Test_Fiyatları!$B$3:$E$23,3,FALSE)),IF($B$10="EURO",(VLOOKUP(K$9,Test_Fiyatları!$B$3:$E$23,4,FALSE)),""))))</f>
        <v/>
      </c>
      <c r="L27" s="34" t="str">
        <f>IF(Num_Yap_Testler!K26="","",IF($B$10="TL",(VLOOKUP(L$9,Test_Fiyatları!$B$3:$E$23,2,FALSE)),IF($B$10="USD",(VLOOKUP(L$9,Test_Fiyatları!$B$3:$E$23,3,FALSE)),IF($B$10="EURO",(VLOOKUP(L$9,Test_Fiyatları!$B$3:$E$23,4,FALSE)),""))))</f>
        <v/>
      </c>
      <c r="M27" s="34" t="str">
        <f>IF(Num_Yap_Testler!L26="","",IF($B$10="TL",(VLOOKUP(M$9,Test_Fiyatları!$B$3:$E$23,2,FALSE)),IF($B$10="USD",(VLOOKUP(M$9,Test_Fiyatları!$B$3:$E$23,3,FALSE)),IF($B$10="EURO",(VLOOKUP(M$9,Test_Fiyatları!$B$3:$E$23,4,FALSE)),""))))</f>
        <v/>
      </c>
      <c r="N27" s="34" t="str">
        <f>IF(Num_Yap_Testler!M26="","",IF($B$10="TL",(VLOOKUP(N$9,Test_Fiyatları!$B$3:$E$23,2,FALSE)),IF($B$10="USD",(VLOOKUP(N$9,Test_Fiyatları!$B$3:$E$23,3,FALSE)),IF($B$10="EURO",(VLOOKUP(N$9,Test_Fiyatları!$B$3:$E$23,4,FALSE)),""))))</f>
        <v/>
      </c>
      <c r="O27" s="35" t="e">
        <f t="shared" si="0"/>
        <v>#REF!</v>
      </c>
      <c r="P27" s="155"/>
    </row>
    <row r="28" spans="1:16" ht="25" customHeight="1">
      <c r="A28" s="33">
        <f>IF(Num_Yap_Testler!A27="","",Num_Yap_Testler!A27)</f>
        <v>0</v>
      </c>
      <c r="B28" s="34" t="str">
        <f>IF(Num_Yap_Testler!B27="","",IF($B$10="TL",(VLOOKUP(B$9,Test_Fiyatları!$B$3:$E$23,2,FALSE)),IF($B$10="USD",(VLOOKUP(B$9,Test_Fiyatları!$B$3:$E$23,3,FALSE)),IF($B$10="EURO",(VLOOKUP(B$9,Test_Fiyatları!$B$3:$E$23,4,FALSE)),""))))</f>
        <v/>
      </c>
      <c r="C28" s="34" t="str">
        <f>IF(Num_Yap_Testler!C27="","",IF($B$10="TL",(VLOOKUP(C$9,Test_Fiyatları!$B$3:$E$23,2,FALSE)),IF($B$10="USD",(VLOOKUP(C$9,Test_Fiyatları!$B$3:$E$23,3,FALSE)),IF($B$10="EURO",(VLOOKUP(C$9,Test_Fiyatları!$B$3:$E$23,4,FALSE)),""))))</f>
        <v/>
      </c>
      <c r="D28" s="34" t="str">
        <f>IF(Num_Yap_Testler!D27="","",IF($B$10="TL",(VLOOKUP(D$9,Test_Fiyatları!$B$3:$E$23,2,FALSE)),IF($B$10="USD",(VLOOKUP(D$9,Test_Fiyatları!$B$3:$E$23,3,FALSE)),IF($B$10="EURO",(VLOOKUP(D$9,Test_Fiyatları!$B$3:$E$23,4,FALSE)),""))))</f>
        <v/>
      </c>
      <c r="E28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28" s="34" t="str">
        <f>IF(Num_Yap_Testler!E27="","",IF($B$10="TL",(VLOOKUP(F$9,Test_Fiyatları!$B$3:$E$23,2,FALSE)),IF($B$10="USD",(VLOOKUP(F$9,Test_Fiyatları!$B$3:$E$23,3,FALSE)),IF($B$10="EURO",(VLOOKUP(F$9,Test_Fiyatları!$B$3:$E$23,4,FALSE)),""))))</f>
        <v/>
      </c>
      <c r="G28" s="34" t="str">
        <f>IF(Num_Yap_Testler!F27="","",IF($B$10="TL",(VLOOKUP(G$9,Test_Fiyatları!$B$3:$E$23,2,FALSE)),IF($B$10="USD",(VLOOKUP(G$9,Test_Fiyatları!$B$3:$E$23,3,FALSE)),IF($B$10="EURO",(VLOOKUP(G$9,Test_Fiyatları!$B$3:$E$23,4,FALSE)),""))))</f>
        <v/>
      </c>
      <c r="H28" s="34" t="str">
        <f>IF(Num_Yap_Testler!G27="","",IF($B$10="TL",(VLOOKUP(H$9,Test_Fiyatları!$B$3:$E$23,2,FALSE)),IF($B$10="USD",(VLOOKUP(H$9,Test_Fiyatları!$B$3:$E$23,3,FALSE)),IF($B$10="EURO",(VLOOKUP(H$9,Test_Fiyatları!$B$3:$E$23,4,FALSE)),""))))</f>
        <v/>
      </c>
      <c r="I28" s="34" t="str">
        <f>IF(Num_Yap_Testler!H27="","",IF($B$10="TL",(VLOOKUP(I$9,Test_Fiyatları!$B$3:$E$23,2,FALSE)),IF($B$10="USD",(VLOOKUP(I$9,Test_Fiyatları!$B$3:$E$23,3,FALSE)),IF($B$10="EURO",(VLOOKUP(I$9,Test_Fiyatları!$B$3:$E$23,4,FALSE)),""))))</f>
        <v/>
      </c>
      <c r="J28" s="34" t="str">
        <f>IF(Num_Yap_Testler!I27="","",IF($B$10="TL",(VLOOKUP(J$9,Test_Fiyatları!$B$3:$E$23,2,FALSE)),IF($B$10="USD",(VLOOKUP(J$9,Test_Fiyatları!$B$3:$E$23,3,FALSE)),IF($B$10="EURO",(VLOOKUP(J$9,Test_Fiyatları!$B$3:$E$23,4,FALSE)),""))))</f>
        <v/>
      </c>
      <c r="K28" s="34" t="str">
        <f>IF(Num_Yap_Testler!J27="","",IF($B$10="TL",(VLOOKUP(K$9,Test_Fiyatları!$B$3:$E$23,2,FALSE)),IF($B$10="USD",(VLOOKUP(K$9,Test_Fiyatları!$B$3:$E$23,3,FALSE)),IF($B$10="EURO",(VLOOKUP(K$9,Test_Fiyatları!$B$3:$E$23,4,FALSE)),""))))</f>
        <v/>
      </c>
      <c r="L28" s="34" t="str">
        <f>IF(Num_Yap_Testler!K27="","",IF($B$10="TL",(VLOOKUP(L$9,Test_Fiyatları!$B$3:$E$23,2,FALSE)),IF($B$10="USD",(VLOOKUP(L$9,Test_Fiyatları!$B$3:$E$23,3,FALSE)),IF($B$10="EURO",(VLOOKUP(L$9,Test_Fiyatları!$B$3:$E$23,4,FALSE)),""))))</f>
        <v/>
      </c>
      <c r="M28" s="34" t="str">
        <f>IF(Num_Yap_Testler!L27="","",IF($B$10="TL",(VLOOKUP(M$9,Test_Fiyatları!$B$3:$E$23,2,FALSE)),IF($B$10="USD",(VLOOKUP(M$9,Test_Fiyatları!$B$3:$E$23,3,FALSE)),IF($B$10="EURO",(VLOOKUP(M$9,Test_Fiyatları!$B$3:$E$23,4,FALSE)),""))))</f>
        <v/>
      </c>
      <c r="N28" s="34" t="str">
        <f>IF(Num_Yap_Testler!M27="","",IF($B$10="TL",(VLOOKUP(N$9,Test_Fiyatları!$B$3:$E$23,2,FALSE)),IF($B$10="USD",(VLOOKUP(N$9,Test_Fiyatları!$B$3:$E$23,3,FALSE)),IF($B$10="EURO",(VLOOKUP(N$9,Test_Fiyatları!$B$3:$E$23,4,FALSE)),""))))</f>
        <v/>
      </c>
      <c r="O28" s="35" t="e">
        <f t="shared" si="0"/>
        <v>#REF!</v>
      </c>
      <c r="P28" s="155"/>
    </row>
    <row r="29" spans="1:16" ht="25" customHeight="1">
      <c r="A29" s="33">
        <f>IF(Num_Yap_Testler!A28="","",Num_Yap_Testler!A28)</f>
        <v>0</v>
      </c>
      <c r="B29" s="34" t="str">
        <f>IF(Num_Yap_Testler!B28="","",IF($B$10="TL",(VLOOKUP(B$9,Test_Fiyatları!$B$3:$E$23,2,FALSE)),IF($B$10="USD",(VLOOKUP(B$9,Test_Fiyatları!$B$3:$E$23,3,FALSE)),IF($B$10="EURO",(VLOOKUP(B$9,Test_Fiyatları!$B$3:$E$23,4,FALSE)),""))))</f>
        <v/>
      </c>
      <c r="C29" s="34" t="str">
        <f>IF(Num_Yap_Testler!C28="","",IF($B$10="TL",(VLOOKUP(C$9,Test_Fiyatları!$B$3:$E$23,2,FALSE)),IF($B$10="USD",(VLOOKUP(C$9,Test_Fiyatları!$B$3:$E$23,3,FALSE)),IF($B$10="EURO",(VLOOKUP(C$9,Test_Fiyatları!$B$3:$E$23,4,FALSE)),""))))</f>
        <v/>
      </c>
      <c r="D29" s="34" t="str">
        <f>IF(Num_Yap_Testler!D28="","",IF($B$10="TL",(VLOOKUP(D$9,Test_Fiyatları!$B$3:$E$23,2,FALSE)),IF($B$10="USD",(VLOOKUP(D$9,Test_Fiyatları!$B$3:$E$23,3,FALSE)),IF($B$10="EURO",(VLOOKUP(D$9,Test_Fiyatları!$B$3:$E$23,4,FALSE)),""))))</f>
        <v/>
      </c>
      <c r="E29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29" s="34" t="str">
        <f>IF(Num_Yap_Testler!E28="","",IF($B$10="TL",(VLOOKUP(F$9,Test_Fiyatları!$B$3:$E$23,2,FALSE)),IF($B$10="USD",(VLOOKUP(F$9,Test_Fiyatları!$B$3:$E$23,3,FALSE)),IF($B$10="EURO",(VLOOKUP(F$9,Test_Fiyatları!$B$3:$E$23,4,FALSE)),""))))</f>
        <v/>
      </c>
      <c r="G29" s="34" t="str">
        <f>IF(Num_Yap_Testler!F28="","",IF($B$10="TL",(VLOOKUP(G$9,Test_Fiyatları!$B$3:$E$23,2,FALSE)),IF($B$10="USD",(VLOOKUP(G$9,Test_Fiyatları!$B$3:$E$23,3,FALSE)),IF($B$10="EURO",(VLOOKUP(G$9,Test_Fiyatları!$B$3:$E$23,4,FALSE)),""))))</f>
        <v/>
      </c>
      <c r="H29" s="34" t="str">
        <f>IF(Num_Yap_Testler!G28="","",IF($B$10="TL",(VLOOKUP(H$9,Test_Fiyatları!$B$3:$E$23,2,FALSE)),IF($B$10="USD",(VLOOKUP(H$9,Test_Fiyatları!$B$3:$E$23,3,FALSE)),IF($B$10="EURO",(VLOOKUP(H$9,Test_Fiyatları!$B$3:$E$23,4,FALSE)),""))))</f>
        <v/>
      </c>
      <c r="I29" s="34" t="str">
        <f>IF(Num_Yap_Testler!H28="","",IF($B$10="TL",(VLOOKUP(I$9,Test_Fiyatları!$B$3:$E$23,2,FALSE)),IF($B$10="USD",(VLOOKUP(I$9,Test_Fiyatları!$B$3:$E$23,3,FALSE)),IF($B$10="EURO",(VLOOKUP(I$9,Test_Fiyatları!$B$3:$E$23,4,FALSE)),""))))</f>
        <v/>
      </c>
      <c r="J29" s="34" t="str">
        <f>IF(Num_Yap_Testler!I28="","",IF($B$10="TL",(VLOOKUP(J$9,Test_Fiyatları!$B$3:$E$23,2,FALSE)),IF($B$10="USD",(VLOOKUP(J$9,Test_Fiyatları!$B$3:$E$23,3,FALSE)),IF($B$10="EURO",(VLOOKUP(J$9,Test_Fiyatları!$B$3:$E$23,4,FALSE)),""))))</f>
        <v/>
      </c>
      <c r="K29" s="34" t="str">
        <f>IF(Num_Yap_Testler!J28="","",IF($B$10="TL",(VLOOKUP(K$9,Test_Fiyatları!$B$3:$E$23,2,FALSE)),IF($B$10="USD",(VLOOKUP(K$9,Test_Fiyatları!$B$3:$E$23,3,FALSE)),IF($B$10="EURO",(VLOOKUP(K$9,Test_Fiyatları!$B$3:$E$23,4,FALSE)),""))))</f>
        <v/>
      </c>
      <c r="L29" s="34" t="str">
        <f>IF(Num_Yap_Testler!K28="","",IF($B$10="TL",(VLOOKUP(L$9,Test_Fiyatları!$B$3:$E$23,2,FALSE)),IF($B$10="USD",(VLOOKUP(L$9,Test_Fiyatları!$B$3:$E$23,3,FALSE)),IF($B$10="EURO",(VLOOKUP(L$9,Test_Fiyatları!$B$3:$E$23,4,FALSE)),""))))</f>
        <v/>
      </c>
      <c r="M29" s="34" t="str">
        <f>IF(Num_Yap_Testler!L28="","",IF($B$10="TL",(VLOOKUP(M$9,Test_Fiyatları!$B$3:$E$23,2,FALSE)),IF($B$10="USD",(VLOOKUP(M$9,Test_Fiyatları!$B$3:$E$23,3,FALSE)),IF($B$10="EURO",(VLOOKUP(M$9,Test_Fiyatları!$B$3:$E$23,4,FALSE)),""))))</f>
        <v/>
      </c>
      <c r="N29" s="34" t="str">
        <f>IF(Num_Yap_Testler!M28="","",IF($B$10="TL",(VLOOKUP(N$9,Test_Fiyatları!$B$3:$E$23,2,FALSE)),IF($B$10="USD",(VLOOKUP(N$9,Test_Fiyatları!$B$3:$E$23,3,FALSE)),IF($B$10="EURO",(VLOOKUP(N$9,Test_Fiyatları!$B$3:$E$23,4,FALSE)),""))))</f>
        <v/>
      </c>
      <c r="O29" s="35" t="e">
        <f t="shared" si="0"/>
        <v>#REF!</v>
      </c>
      <c r="P29" s="155"/>
    </row>
    <row r="30" spans="1:16" ht="25" customHeight="1">
      <c r="A30" s="33">
        <f>IF(Num_Yap_Testler!A29="","",Num_Yap_Testler!A29)</f>
        <v>0</v>
      </c>
      <c r="B30" s="34" t="str">
        <f>IF(Num_Yap_Testler!B29="","",IF($B$10="TL",(VLOOKUP(B$9,Test_Fiyatları!$B$3:$E$23,2,FALSE)),IF($B$10="USD",(VLOOKUP(B$9,Test_Fiyatları!$B$3:$E$23,3,FALSE)),IF($B$10="EURO",(VLOOKUP(B$9,Test_Fiyatları!$B$3:$E$23,4,FALSE)),""))))</f>
        <v/>
      </c>
      <c r="C30" s="34" t="str">
        <f>IF(Num_Yap_Testler!C29="","",IF($B$10="TL",(VLOOKUP(C$9,Test_Fiyatları!$B$3:$E$23,2,FALSE)),IF($B$10="USD",(VLOOKUP(C$9,Test_Fiyatları!$B$3:$E$23,3,FALSE)),IF($B$10="EURO",(VLOOKUP(C$9,Test_Fiyatları!$B$3:$E$23,4,FALSE)),""))))</f>
        <v/>
      </c>
      <c r="D30" s="34" t="str">
        <f>IF(Num_Yap_Testler!D29="","",IF($B$10="TL",(VLOOKUP(D$9,Test_Fiyatları!$B$3:$E$23,2,FALSE)),IF($B$10="USD",(VLOOKUP(D$9,Test_Fiyatları!$B$3:$E$23,3,FALSE)),IF($B$10="EURO",(VLOOKUP(D$9,Test_Fiyatları!$B$3:$E$23,4,FALSE)),""))))</f>
        <v/>
      </c>
      <c r="E30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30" s="34" t="str">
        <f>IF(Num_Yap_Testler!E29="","",IF($B$10="TL",(VLOOKUP(F$9,Test_Fiyatları!$B$3:$E$23,2,FALSE)),IF($B$10="USD",(VLOOKUP(F$9,Test_Fiyatları!$B$3:$E$23,3,FALSE)),IF($B$10="EURO",(VLOOKUP(F$9,Test_Fiyatları!$B$3:$E$23,4,FALSE)),""))))</f>
        <v/>
      </c>
      <c r="G30" s="34" t="str">
        <f>IF(Num_Yap_Testler!F29="","",IF($B$10="TL",(VLOOKUP(G$9,Test_Fiyatları!$B$3:$E$23,2,FALSE)),IF($B$10="USD",(VLOOKUP(G$9,Test_Fiyatları!$B$3:$E$23,3,FALSE)),IF($B$10="EURO",(VLOOKUP(G$9,Test_Fiyatları!$B$3:$E$23,4,FALSE)),""))))</f>
        <v/>
      </c>
      <c r="H30" s="34" t="str">
        <f>IF(Num_Yap_Testler!G29="","",IF($B$10="TL",(VLOOKUP(H$9,Test_Fiyatları!$B$3:$E$23,2,FALSE)),IF($B$10="USD",(VLOOKUP(H$9,Test_Fiyatları!$B$3:$E$23,3,FALSE)),IF($B$10="EURO",(VLOOKUP(H$9,Test_Fiyatları!$B$3:$E$23,4,FALSE)),""))))</f>
        <v/>
      </c>
      <c r="I30" s="34" t="str">
        <f>IF(Num_Yap_Testler!H29="","",IF($B$10="TL",(VLOOKUP(I$9,Test_Fiyatları!$B$3:$E$23,2,FALSE)),IF($B$10="USD",(VLOOKUP(I$9,Test_Fiyatları!$B$3:$E$23,3,FALSE)),IF($B$10="EURO",(VLOOKUP(I$9,Test_Fiyatları!$B$3:$E$23,4,FALSE)),""))))</f>
        <v/>
      </c>
      <c r="J30" s="34" t="str">
        <f>IF(Num_Yap_Testler!I29="","",IF($B$10="TL",(VLOOKUP(J$9,Test_Fiyatları!$B$3:$E$23,2,FALSE)),IF($B$10="USD",(VLOOKUP(J$9,Test_Fiyatları!$B$3:$E$23,3,FALSE)),IF($B$10="EURO",(VLOOKUP(J$9,Test_Fiyatları!$B$3:$E$23,4,FALSE)),""))))</f>
        <v/>
      </c>
      <c r="K30" s="34" t="str">
        <f>IF(Num_Yap_Testler!J29="","",IF($B$10="TL",(VLOOKUP(K$9,Test_Fiyatları!$B$3:$E$23,2,FALSE)),IF($B$10="USD",(VLOOKUP(K$9,Test_Fiyatları!$B$3:$E$23,3,FALSE)),IF($B$10="EURO",(VLOOKUP(K$9,Test_Fiyatları!$B$3:$E$23,4,FALSE)),""))))</f>
        <v/>
      </c>
      <c r="L30" s="34" t="str">
        <f>IF(Num_Yap_Testler!K29="","",IF($B$10="TL",(VLOOKUP(L$9,Test_Fiyatları!$B$3:$E$23,2,FALSE)),IF($B$10="USD",(VLOOKUP(L$9,Test_Fiyatları!$B$3:$E$23,3,FALSE)),IF($B$10="EURO",(VLOOKUP(L$9,Test_Fiyatları!$B$3:$E$23,4,FALSE)),""))))</f>
        <v/>
      </c>
      <c r="M30" s="34" t="str">
        <f>IF(Num_Yap_Testler!L29="","",IF($B$10="TL",(VLOOKUP(M$9,Test_Fiyatları!$B$3:$E$23,2,FALSE)),IF($B$10="USD",(VLOOKUP(M$9,Test_Fiyatları!$B$3:$E$23,3,FALSE)),IF($B$10="EURO",(VLOOKUP(M$9,Test_Fiyatları!$B$3:$E$23,4,FALSE)),""))))</f>
        <v/>
      </c>
      <c r="N30" s="34" t="str">
        <f>IF(Num_Yap_Testler!M29="","",IF($B$10="TL",(VLOOKUP(N$9,Test_Fiyatları!$B$3:$E$23,2,FALSE)),IF($B$10="USD",(VLOOKUP(N$9,Test_Fiyatları!$B$3:$E$23,3,FALSE)),IF($B$10="EURO",(VLOOKUP(N$9,Test_Fiyatları!$B$3:$E$23,4,FALSE)),""))))</f>
        <v/>
      </c>
      <c r="O30" s="35" t="e">
        <f t="shared" si="0"/>
        <v>#REF!</v>
      </c>
      <c r="P30" s="155"/>
    </row>
    <row r="31" spans="1:16" ht="25" customHeight="1">
      <c r="A31" s="33">
        <f>IF(Num_Yap_Testler!A30="","",Num_Yap_Testler!A30)</f>
        <v>0</v>
      </c>
      <c r="B31" s="34" t="str">
        <f>IF(Num_Yap_Testler!B30="","",IF($B$10="TL",(VLOOKUP(B$9,Test_Fiyatları!$B$3:$E$23,2,FALSE)),IF($B$10="USD",(VLOOKUP(B$9,Test_Fiyatları!$B$3:$E$23,3,FALSE)),IF($B$10="EURO",(VLOOKUP(B$9,Test_Fiyatları!$B$3:$E$23,4,FALSE)),""))))</f>
        <v/>
      </c>
      <c r="C31" s="34" t="str">
        <f>IF(Num_Yap_Testler!C30="","",IF($B$10="TL",(VLOOKUP(C$9,Test_Fiyatları!$B$3:$E$23,2,FALSE)),IF($B$10="USD",(VLOOKUP(C$9,Test_Fiyatları!$B$3:$E$23,3,FALSE)),IF($B$10="EURO",(VLOOKUP(C$9,Test_Fiyatları!$B$3:$E$23,4,FALSE)),""))))</f>
        <v/>
      </c>
      <c r="D31" s="34" t="str">
        <f>IF(Num_Yap_Testler!D30="","",IF($B$10="TL",(VLOOKUP(D$9,Test_Fiyatları!$B$3:$E$23,2,FALSE)),IF($B$10="USD",(VLOOKUP(D$9,Test_Fiyatları!$B$3:$E$23,3,FALSE)),IF($B$10="EURO",(VLOOKUP(D$9,Test_Fiyatları!$B$3:$E$23,4,FALSE)),""))))</f>
        <v/>
      </c>
      <c r="E31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31" s="34" t="str">
        <f>IF(Num_Yap_Testler!E30="","",IF($B$10="TL",(VLOOKUP(F$9,Test_Fiyatları!$B$3:$E$23,2,FALSE)),IF($B$10="USD",(VLOOKUP(F$9,Test_Fiyatları!$B$3:$E$23,3,FALSE)),IF($B$10="EURO",(VLOOKUP(F$9,Test_Fiyatları!$B$3:$E$23,4,FALSE)),""))))</f>
        <v/>
      </c>
      <c r="G31" s="34" t="str">
        <f>IF(Num_Yap_Testler!F30="","",IF($B$10="TL",(VLOOKUP(G$9,Test_Fiyatları!$B$3:$E$23,2,FALSE)),IF($B$10="USD",(VLOOKUP(G$9,Test_Fiyatları!$B$3:$E$23,3,FALSE)),IF($B$10="EURO",(VLOOKUP(G$9,Test_Fiyatları!$B$3:$E$23,4,FALSE)),""))))</f>
        <v/>
      </c>
      <c r="H31" s="34" t="str">
        <f>IF(Num_Yap_Testler!G30="","",IF($B$10="TL",(VLOOKUP(H$9,Test_Fiyatları!$B$3:$E$23,2,FALSE)),IF($B$10="USD",(VLOOKUP(H$9,Test_Fiyatları!$B$3:$E$23,3,FALSE)),IF($B$10="EURO",(VLOOKUP(H$9,Test_Fiyatları!$B$3:$E$23,4,FALSE)),""))))</f>
        <v/>
      </c>
      <c r="I31" s="34" t="str">
        <f>IF(Num_Yap_Testler!H30="","",IF($B$10="TL",(VLOOKUP(I$9,Test_Fiyatları!$B$3:$E$23,2,FALSE)),IF($B$10="USD",(VLOOKUP(I$9,Test_Fiyatları!$B$3:$E$23,3,FALSE)),IF($B$10="EURO",(VLOOKUP(I$9,Test_Fiyatları!$B$3:$E$23,4,FALSE)),""))))</f>
        <v/>
      </c>
      <c r="J31" s="34" t="str">
        <f>IF(Num_Yap_Testler!I30="","",IF($B$10="TL",(VLOOKUP(J$9,Test_Fiyatları!$B$3:$E$23,2,FALSE)),IF($B$10="USD",(VLOOKUP(J$9,Test_Fiyatları!$B$3:$E$23,3,FALSE)),IF($B$10="EURO",(VLOOKUP(J$9,Test_Fiyatları!$B$3:$E$23,4,FALSE)),""))))</f>
        <v/>
      </c>
      <c r="K31" s="34" t="str">
        <f>IF(Num_Yap_Testler!J30="","",IF($B$10="TL",(VLOOKUP(K$9,Test_Fiyatları!$B$3:$E$23,2,FALSE)),IF($B$10="USD",(VLOOKUP(K$9,Test_Fiyatları!$B$3:$E$23,3,FALSE)),IF($B$10="EURO",(VLOOKUP(K$9,Test_Fiyatları!$B$3:$E$23,4,FALSE)),""))))</f>
        <v/>
      </c>
      <c r="L31" s="34" t="str">
        <f>IF(Num_Yap_Testler!K30="","",IF($B$10="TL",(VLOOKUP(L$9,Test_Fiyatları!$B$3:$E$23,2,FALSE)),IF($B$10="USD",(VLOOKUP(L$9,Test_Fiyatları!$B$3:$E$23,3,FALSE)),IF($B$10="EURO",(VLOOKUP(L$9,Test_Fiyatları!$B$3:$E$23,4,FALSE)),""))))</f>
        <v/>
      </c>
      <c r="M31" s="34" t="str">
        <f>IF(Num_Yap_Testler!L30="","",IF($B$10="TL",(VLOOKUP(M$9,Test_Fiyatları!$B$3:$E$23,2,FALSE)),IF($B$10="USD",(VLOOKUP(M$9,Test_Fiyatları!$B$3:$E$23,3,FALSE)),IF($B$10="EURO",(VLOOKUP(M$9,Test_Fiyatları!$B$3:$E$23,4,FALSE)),""))))</f>
        <v/>
      </c>
      <c r="N31" s="34" t="str">
        <f>IF(Num_Yap_Testler!M30="","",IF($B$10="TL",(VLOOKUP(N$9,Test_Fiyatları!$B$3:$E$23,2,FALSE)),IF($B$10="USD",(VLOOKUP(N$9,Test_Fiyatları!$B$3:$E$23,3,FALSE)),IF($B$10="EURO",(VLOOKUP(N$9,Test_Fiyatları!$B$3:$E$23,4,FALSE)),""))))</f>
        <v/>
      </c>
      <c r="O31" s="35" t="e">
        <f t="shared" si="0"/>
        <v>#REF!</v>
      </c>
      <c r="P31" s="155"/>
    </row>
    <row r="32" spans="1:16" ht="25" customHeight="1">
      <c r="A32" s="33">
        <f>IF(Num_Yap_Testler!A31="","",Num_Yap_Testler!A31)</f>
        <v>0</v>
      </c>
      <c r="B32" s="34" t="str">
        <f>IF(Num_Yap_Testler!B31="","",IF($B$10="TL",(VLOOKUP(B$9,Test_Fiyatları!$B$3:$E$23,2,FALSE)),IF($B$10="USD",(VLOOKUP(B$9,Test_Fiyatları!$B$3:$E$23,3,FALSE)),IF($B$10="EURO",(VLOOKUP(B$9,Test_Fiyatları!$B$3:$E$23,4,FALSE)),""))))</f>
        <v/>
      </c>
      <c r="C32" s="34" t="str">
        <f>IF(Num_Yap_Testler!C31="","",IF($B$10="TL",(VLOOKUP(C$9,Test_Fiyatları!$B$3:$E$23,2,FALSE)),IF($B$10="USD",(VLOOKUP(C$9,Test_Fiyatları!$B$3:$E$23,3,FALSE)),IF($B$10="EURO",(VLOOKUP(C$9,Test_Fiyatları!$B$3:$E$23,4,FALSE)),""))))</f>
        <v/>
      </c>
      <c r="D32" s="34" t="str">
        <f>IF(Num_Yap_Testler!D31="","",IF($B$10="TL",(VLOOKUP(D$9,Test_Fiyatları!$B$3:$E$23,2,FALSE)),IF($B$10="USD",(VLOOKUP(D$9,Test_Fiyatları!$B$3:$E$23,3,FALSE)),IF($B$10="EURO",(VLOOKUP(D$9,Test_Fiyatları!$B$3:$E$23,4,FALSE)),""))))</f>
        <v/>
      </c>
      <c r="E32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32" s="34" t="str">
        <f>IF(Num_Yap_Testler!E31="","",IF($B$10="TL",(VLOOKUP(F$9,Test_Fiyatları!$B$3:$E$23,2,FALSE)),IF($B$10="USD",(VLOOKUP(F$9,Test_Fiyatları!$B$3:$E$23,3,FALSE)),IF($B$10="EURO",(VLOOKUP(F$9,Test_Fiyatları!$B$3:$E$23,4,FALSE)),""))))</f>
        <v/>
      </c>
      <c r="G32" s="34" t="str">
        <f>IF(Num_Yap_Testler!F31="","",IF($B$10="TL",(VLOOKUP(G$9,Test_Fiyatları!$B$3:$E$23,2,FALSE)),IF($B$10="USD",(VLOOKUP(G$9,Test_Fiyatları!$B$3:$E$23,3,FALSE)),IF($B$10="EURO",(VLOOKUP(G$9,Test_Fiyatları!$B$3:$E$23,4,FALSE)),""))))</f>
        <v/>
      </c>
      <c r="H32" s="34" t="str">
        <f>IF(Num_Yap_Testler!G31="","",IF($B$10="TL",(VLOOKUP(H$9,Test_Fiyatları!$B$3:$E$23,2,FALSE)),IF($B$10="USD",(VLOOKUP(H$9,Test_Fiyatları!$B$3:$E$23,3,FALSE)),IF($B$10="EURO",(VLOOKUP(H$9,Test_Fiyatları!$B$3:$E$23,4,FALSE)),""))))</f>
        <v/>
      </c>
      <c r="I32" s="34" t="str">
        <f>IF(Num_Yap_Testler!H31="","",IF($B$10="TL",(VLOOKUP(I$9,Test_Fiyatları!$B$3:$E$23,2,FALSE)),IF($B$10="USD",(VLOOKUP(I$9,Test_Fiyatları!$B$3:$E$23,3,FALSE)),IF($B$10="EURO",(VLOOKUP(I$9,Test_Fiyatları!$B$3:$E$23,4,FALSE)),""))))</f>
        <v/>
      </c>
      <c r="J32" s="34" t="str">
        <f>IF(Num_Yap_Testler!I31="","",IF($B$10="TL",(VLOOKUP(J$9,Test_Fiyatları!$B$3:$E$23,2,FALSE)),IF($B$10="USD",(VLOOKUP(J$9,Test_Fiyatları!$B$3:$E$23,3,FALSE)),IF($B$10="EURO",(VLOOKUP(J$9,Test_Fiyatları!$B$3:$E$23,4,FALSE)),""))))</f>
        <v/>
      </c>
      <c r="K32" s="34" t="str">
        <f>IF(Num_Yap_Testler!J31="","",IF($B$10="TL",(VLOOKUP(K$9,Test_Fiyatları!$B$3:$E$23,2,FALSE)),IF($B$10="USD",(VLOOKUP(K$9,Test_Fiyatları!$B$3:$E$23,3,FALSE)),IF($B$10="EURO",(VLOOKUP(K$9,Test_Fiyatları!$B$3:$E$23,4,FALSE)),""))))</f>
        <v/>
      </c>
      <c r="L32" s="34" t="str">
        <f>IF(Num_Yap_Testler!K31="","",IF($B$10="TL",(VLOOKUP(L$9,Test_Fiyatları!$B$3:$E$23,2,FALSE)),IF($B$10="USD",(VLOOKUP(L$9,Test_Fiyatları!$B$3:$E$23,3,FALSE)),IF($B$10="EURO",(VLOOKUP(L$9,Test_Fiyatları!$B$3:$E$23,4,FALSE)),""))))</f>
        <v/>
      </c>
      <c r="M32" s="34" t="str">
        <f>IF(Num_Yap_Testler!L31="","",IF($B$10="TL",(VLOOKUP(M$9,Test_Fiyatları!$B$3:$E$23,2,FALSE)),IF($B$10="USD",(VLOOKUP(M$9,Test_Fiyatları!$B$3:$E$23,3,FALSE)),IF($B$10="EURO",(VLOOKUP(M$9,Test_Fiyatları!$B$3:$E$23,4,FALSE)),""))))</f>
        <v/>
      </c>
      <c r="N32" s="34" t="str">
        <f>IF(Num_Yap_Testler!M31="","",IF($B$10="TL",(VLOOKUP(N$9,Test_Fiyatları!$B$3:$E$23,2,FALSE)),IF($B$10="USD",(VLOOKUP(N$9,Test_Fiyatları!$B$3:$E$23,3,FALSE)),IF($B$10="EURO",(VLOOKUP(N$9,Test_Fiyatları!$B$3:$E$23,4,FALSE)),""))))</f>
        <v/>
      </c>
      <c r="O32" s="35" t="e">
        <f t="shared" si="0"/>
        <v>#REF!</v>
      </c>
      <c r="P32" s="155"/>
    </row>
    <row r="33" spans="1:16" ht="25" customHeight="1">
      <c r="A33" s="33" t="e">
        <f>IF(Num_Yap_Testler!#REF!="","",Num_Yap_Testler!#REF!)</f>
        <v>#REF!</v>
      </c>
      <c r="B33" s="34" t="e">
        <f>IF(Num_Yap_Testler!#REF!="","",IF($B$10="TL",(VLOOKUP(B$9,Test_Fiyatları!$B$3:$E$23,2,FALSE)),IF($B$10="USD",(VLOOKUP(B$9,Test_Fiyatları!$B$3:$E$23,3,FALSE)),IF($B$10="EURO",(VLOOKUP(B$9,Test_Fiyatları!$B$3:$E$23,4,FALSE)),""))))</f>
        <v>#REF!</v>
      </c>
      <c r="C33" s="34" t="e">
        <f>IF(Num_Yap_Testler!#REF!="","",IF($B$10="TL",(VLOOKUP(C$9,Test_Fiyatları!$B$3:$E$23,2,FALSE)),IF($B$10="USD",(VLOOKUP(C$9,Test_Fiyatları!$B$3:$E$23,3,FALSE)),IF($B$10="EURO",(VLOOKUP(C$9,Test_Fiyatları!$B$3:$E$23,4,FALSE)),""))))</f>
        <v>#REF!</v>
      </c>
      <c r="D33" s="34" t="e">
        <f>IF(Num_Yap_Testler!#REF!="","",IF($B$10="TL",(VLOOKUP(D$9,Test_Fiyatları!$B$3:$E$23,2,FALSE)),IF($B$10="USD",(VLOOKUP(D$9,Test_Fiyatları!$B$3:$E$23,3,FALSE)),IF($B$10="EURO",(VLOOKUP(D$9,Test_Fiyatları!$B$3:$E$23,4,FALSE)),""))))</f>
        <v>#REF!</v>
      </c>
      <c r="E33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33" s="34" t="e">
        <f>IF(Num_Yap_Testler!#REF!="","",IF($B$10="TL",(VLOOKUP(F$9,Test_Fiyatları!$B$3:$E$23,2,FALSE)),IF($B$10="USD",(VLOOKUP(F$9,Test_Fiyatları!$B$3:$E$23,3,FALSE)),IF($B$10="EURO",(VLOOKUP(F$9,Test_Fiyatları!$B$3:$E$23,4,FALSE)),""))))</f>
        <v>#REF!</v>
      </c>
      <c r="G33" s="34" t="e">
        <f>IF(Num_Yap_Testler!#REF!="","",IF($B$10="TL",(VLOOKUP(G$9,Test_Fiyatları!$B$3:$E$23,2,FALSE)),IF($B$10="USD",(VLOOKUP(G$9,Test_Fiyatları!$B$3:$E$23,3,FALSE)),IF($B$10="EURO",(VLOOKUP(G$9,Test_Fiyatları!$B$3:$E$23,4,FALSE)),""))))</f>
        <v>#REF!</v>
      </c>
      <c r="H33" s="34" t="e">
        <f>IF(Num_Yap_Testler!#REF!="","",IF($B$10="TL",(VLOOKUP(H$9,Test_Fiyatları!$B$3:$E$23,2,FALSE)),IF($B$10="USD",(VLOOKUP(H$9,Test_Fiyatları!$B$3:$E$23,3,FALSE)),IF($B$10="EURO",(VLOOKUP(H$9,Test_Fiyatları!$B$3:$E$23,4,FALSE)),""))))</f>
        <v>#REF!</v>
      </c>
      <c r="I33" s="34" t="e">
        <f>IF(Num_Yap_Testler!#REF!="","",IF($B$10="TL",(VLOOKUP(I$9,Test_Fiyatları!$B$3:$E$23,2,FALSE)),IF($B$10="USD",(VLOOKUP(I$9,Test_Fiyatları!$B$3:$E$23,3,FALSE)),IF($B$10="EURO",(VLOOKUP(I$9,Test_Fiyatları!$B$3:$E$23,4,FALSE)),""))))</f>
        <v>#REF!</v>
      </c>
      <c r="J33" s="34" t="e">
        <f>IF(Num_Yap_Testler!#REF!="","",IF($B$10="TL",(VLOOKUP(J$9,Test_Fiyatları!$B$3:$E$23,2,FALSE)),IF($B$10="USD",(VLOOKUP(J$9,Test_Fiyatları!$B$3:$E$23,3,FALSE)),IF($B$10="EURO",(VLOOKUP(J$9,Test_Fiyatları!$B$3:$E$23,4,FALSE)),""))))</f>
        <v>#REF!</v>
      </c>
      <c r="K33" s="34" t="e">
        <f>IF(Num_Yap_Testler!#REF!="","",IF($B$10="TL",(VLOOKUP(K$9,Test_Fiyatları!$B$3:$E$23,2,FALSE)),IF($B$10="USD",(VLOOKUP(K$9,Test_Fiyatları!$B$3:$E$23,3,FALSE)),IF($B$10="EURO",(VLOOKUP(K$9,Test_Fiyatları!$B$3:$E$23,4,FALSE)),""))))</f>
        <v>#REF!</v>
      </c>
      <c r="L33" s="34" t="e">
        <f>IF(Num_Yap_Testler!#REF!="","",IF($B$10="TL",(VLOOKUP(L$9,Test_Fiyatları!$B$3:$E$23,2,FALSE)),IF($B$10="USD",(VLOOKUP(L$9,Test_Fiyatları!$B$3:$E$23,3,FALSE)),IF($B$10="EURO",(VLOOKUP(L$9,Test_Fiyatları!$B$3:$E$23,4,FALSE)),""))))</f>
        <v>#REF!</v>
      </c>
      <c r="M33" s="34" t="e">
        <f>IF(Num_Yap_Testler!#REF!="","",IF($B$10="TL",(VLOOKUP(M$9,Test_Fiyatları!$B$3:$E$23,2,FALSE)),IF($B$10="USD",(VLOOKUP(M$9,Test_Fiyatları!$B$3:$E$23,3,FALSE)),IF($B$10="EURO",(VLOOKUP(M$9,Test_Fiyatları!$B$3:$E$23,4,FALSE)),""))))</f>
        <v>#REF!</v>
      </c>
      <c r="N33" s="34" t="e">
        <f>IF(Num_Yap_Testler!#REF!="","",IF($B$10="TL",(VLOOKUP(N$9,Test_Fiyatları!$B$3:$E$23,2,FALSE)),IF($B$10="USD",(VLOOKUP(N$9,Test_Fiyatları!$B$3:$E$23,3,FALSE)),IF($B$10="EURO",(VLOOKUP(N$9,Test_Fiyatları!$B$3:$E$23,4,FALSE)),""))))</f>
        <v>#REF!</v>
      </c>
      <c r="O33" s="35" t="e">
        <f t="shared" si="0"/>
        <v>#REF!</v>
      </c>
      <c r="P33" s="155"/>
    </row>
    <row r="34" spans="1:16" ht="25" customHeight="1">
      <c r="A34" s="37" t="e">
        <f>IF(Num_Yap_Testler!#REF!="","",Num_Yap_Testler!#REF!)</f>
        <v>#REF!</v>
      </c>
      <c r="B34" s="34" t="e">
        <f>IF(Num_Yap_Testler!#REF!="","",IF($B$10="TL",(VLOOKUP(B$9,Test_Fiyatları!$B$3:$E$23,2,FALSE)),IF($B$10="USD",(VLOOKUP(B$9,Test_Fiyatları!$B$3:$E$23,3,FALSE)),IF($B$10="EURO",(VLOOKUP(B$9,Test_Fiyatları!$B$3:$E$23,4,FALSE)),""))))</f>
        <v>#REF!</v>
      </c>
      <c r="C34" s="34" t="e">
        <f>IF(Num_Yap_Testler!#REF!="","",IF($B$10="TL",(VLOOKUP(C$9,Test_Fiyatları!$B$3:$E$23,2,FALSE)),IF($B$10="USD",(VLOOKUP(C$9,Test_Fiyatları!$B$3:$E$23,3,FALSE)),IF($B$10="EURO",(VLOOKUP(C$9,Test_Fiyatları!$B$3:$E$23,4,FALSE)),""))))</f>
        <v>#REF!</v>
      </c>
      <c r="D34" s="34" t="e">
        <f>IF(Num_Yap_Testler!#REF!="","",IF($B$10="TL",(VLOOKUP(D$9,Test_Fiyatları!$B$3:$E$23,2,FALSE)),IF($B$10="USD",(VLOOKUP(D$9,Test_Fiyatları!$B$3:$E$23,3,FALSE)),IF($B$10="EURO",(VLOOKUP(D$9,Test_Fiyatları!$B$3:$E$23,4,FALSE)),""))))</f>
        <v>#REF!</v>
      </c>
      <c r="E34" s="34" t="e">
        <f>IF(Num_Yap_Testler!#REF!="","",IF($B$10="TL",(VLOOKUP(E$9,Test_Fiyatları!$B$3:$E$23,2,FALSE)),IF($B$10="USD",(VLOOKUP(E$9,Test_Fiyatları!$B$3:$E$23,3,FALSE)),IF($B$10="EURO",(VLOOKUP(E$9,Test_Fiyatları!$B$3:$E$23,4,FALSE)),""))))</f>
        <v>#REF!</v>
      </c>
      <c r="F34" s="34" t="e">
        <f>IF(Num_Yap_Testler!#REF!="","",IF($B$10="TL",(VLOOKUP(F$9,Test_Fiyatları!$B$3:$E$23,2,FALSE)),IF($B$10="USD",(VLOOKUP(F$9,Test_Fiyatları!$B$3:$E$23,3,FALSE)),IF($B$10="EURO",(VLOOKUP(F$9,Test_Fiyatları!$B$3:$E$23,4,FALSE)),""))))</f>
        <v>#REF!</v>
      </c>
      <c r="G34" s="34" t="e">
        <f>IF(Num_Yap_Testler!#REF!="","",IF($B$10="TL",(VLOOKUP(G$9,Test_Fiyatları!$B$3:$E$23,2,FALSE)),IF($B$10="USD",(VLOOKUP(G$9,Test_Fiyatları!$B$3:$E$23,3,FALSE)),IF($B$10="EURO",(VLOOKUP(G$9,Test_Fiyatları!$B$3:$E$23,4,FALSE)),""))))</f>
        <v>#REF!</v>
      </c>
      <c r="H34" s="34" t="e">
        <f>IF(Num_Yap_Testler!#REF!="","",IF($B$10="TL",(VLOOKUP(H$9,Test_Fiyatları!$B$3:$E$23,2,FALSE)),IF($B$10="USD",(VLOOKUP(H$9,Test_Fiyatları!$B$3:$E$23,3,FALSE)),IF($B$10="EURO",(VLOOKUP(H$9,Test_Fiyatları!$B$3:$E$23,4,FALSE)),""))))</f>
        <v>#REF!</v>
      </c>
      <c r="I34" s="34" t="e">
        <f>IF(Num_Yap_Testler!#REF!="","",IF($B$10="TL",(VLOOKUP(I$9,Test_Fiyatları!$B$3:$E$23,2,FALSE)),IF($B$10="USD",(VLOOKUP(I$9,Test_Fiyatları!$B$3:$E$23,3,FALSE)),IF($B$10="EURO",(VLOOKUP(I$9,Test_Fiyatları!$B$3:$E$23,4,FALSE)),""))))</f>
        <v>#REF!</v>
      </c>
      <c r="J34" s="34" t="e">
        <f>IF(Num_Yap_Testler!#REF!="","",IF($B$10="TL",(VLOOKUP(J$9,Test_Fiyatları!$B$3:$E$23,2,FALSE)),IF($B$10="USD",(VLOOKUP(J$9,Test_Fiyatları!$B$3:$E$23,3,FALSE)),IF($B$10="EURO",(VLOOKUP(J$9,Test_Fiyatları!$B$3:$E$23,4,FALSE)),""))))</f>
        <v>#REF!</v>
      </c>
      <c r="K34" s="34" t="e">
        <f>IF(Num_Yap_Testler!#REF!="","",IF($B$10="TL",(VLOOKUP(K$9,Test_Fiyatları!$B$3:$E$23,2,FALSE)),IF($B$10="USD",(VLOOKUP(K$9,Test_Fiyatları!$B$3:$E$23,3,FALSE)),IF($B$10="EURO",(VLOOKUP(K$9,Test_Fiyatları!$B$3:$E$23,4,FALSE)),""))))</f>
        <v>#REF!</v>
      </c>
      <c r="L34" s="34" t="e">
        <f>IF(Num_Yap_Testler!#REF!="","",IF($B$10="TL",(VLOOKUP(L$9,Test_Fiyatları!$B$3:$E$23,2,FALSE)),IF($B$10="USD",(VLOOKUP(L$9,Test_Fiyatları!$B$3:$E$23,3,FALSE)),IF($B$10="EURO",(VLOOKUP(L$9,Test_Fiyatları!$B$3:$E$23,4,FALSE)),""))))</f>
        <v>#REF!</v>
      </c>
      <c r="M34" s="34" t="e">
        <f>IF(Num_Yap_Testler!#REF!="","",IF($B$10="TL",(VLOOKUP(M$9,Test_Fiyatları!$B$3:$E$23,2,FALSE)),IF($B$10="USD",(VLOOKUP(M$9,Test_Fiyatları!$B$3:$E$23,3,FALSE)),IF($B$10="EURO",(VLOOKUP(M$9,Test_Fiyatları!$B$3:$E$23,4,FALSE)),""))))</f>
        <v>#REF!</v>
      </c>
      <c r="N34" s="34" t="e">
        <f>IF(Num_Yap_Testler!#REF!="","",IF($B$10="TL",(VLOOKUP(N$9,Test_Fiyatları!$B$3:$E$23,2,FALSE)),IF($B$10="USD",(VLOOKUP(N$9,Test_Fiyatları!$B$3:$E$23,3,FALSE)),IF($B$10="EURO",(VLOOKUP(N$9,Test_Fiyatları!$B$3:$E$23,4,FALSE)),""))))</f>
        <v>#REF!</v>
      </c>
      <c r="O34" s="35" t="e">
        <f t="shared" si="0"/>
        <v>#REF!</v>
      </c>
      <c r="P34" s="155"/>
    </row>
    <row r="35" spans="1:16" s="27" customFormat="1" ht="34.5" customHeight="1">
      <c r="A35" s="38" t="s">
        <v>117</v>
      </c>
      <c r="B35" s="39" t="str">
        <f>IF(B9="","",SUM(B11:B34))</f>
        <v/>
      </c>
      <c r="C35" s="39" t="str">
        <f t="shared" si="1" ref="C35:N35">IF(C9="","",SUM(C11:C34))</f>
        <v/>
      </c>
      <c r="D35" s="39" t="str">
        <f t="shared" si="1"/>
        <v/>
      </c>
      <c r="E35" s="39" t="e">
        <f t="shared" si="1"/>
        <v>#REF!</v>
      </c>
      <c r="F35" s="39" t="str">
        <f t="shared" si="1"/>
        <v/>
      </c>
      <c r="G35" s="39" t="str">
        <f t="shared" si="1"/>
        <v/>
      </c>
      <c r="H35" s="39" t="str">
        <f t="shared" si="1"/>
        <v/>
      </c>
      <c r="I35" s="39" t="str">
        <f t="shared" si="1"/>
        <v/>
      </c>
      <c r="J35" s="39" t="str">
        <f t="shared" si="1"/>
        <v/>
      </c>
      <c r="K35" s="39" t="str">
        <f t="shared" si="1"/>
        <v/>
      </c>
      <c r="L35" s="39" t="str">
        <f t="shared" si="1"/>
        <v/>
      </c>
      <c r="M35" s="39" t="str">
        <f t="shared" si="1"/>
        <v/>
      </c>
      <c r="N35" s="39" t="e">
        <f t="shared" si="1"/>
        <v>#REF!</v>
      </c>
      <c r="O35" s="39"/>
      <c r="P35" s="36" t="e">
        <f>SUM(B35:N35)</f>
        <v>#REF!</v>
      </c>
    </row>
    <row r="36" spans="1:14" ht="1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4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14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ht="14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14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ht="14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14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ht="14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ht="14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ht="14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14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ht="14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ht="14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t="14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ht="14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ht="14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 ht="14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 ht="14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ht="14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ht="14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 ht="14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4" ht="14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 ht="14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1:14" ht="14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4" ht="14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 ht="14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 ht="14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14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4" ht="14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 ht="14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ht="14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ht="14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ht="14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ht="14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 ht="14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 ht="14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 ht="14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 ht="1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ht="14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 ht="14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4" ht="14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1:14" ht="14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</row>
    <row r="78" spans="1:14" ht="14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spans="1:14" ht="14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1:14" ht="14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 ht="14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14" ht="14">
      <c r="A82" s="24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4" ht="14">
      <c r="A83" s="24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4" ht="14">
      <c r="A84" s="24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ht="14">
      <c r="A85" s="24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14">
      <c r="A86" s="24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14">
      <c r="A87" s="24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 ht="14">
      <c r="A88" s="24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 ht="14">
      <c r="A89" s="24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1:14" ht="14">
      <c r="A90" s="24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1:14" ht="14">
      <c r="A91" s="24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1:14" ht="14">
      <c r="A92" s="24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 ht="14">
      <c r="A93" s="24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 ht="14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 ht="14">
      <c r="A95" s="24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1:14" ht="14">
      <c r="A96" s="24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1:14" ht="14">
      <c r="A97" s="24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1:14" ht="14">
      <c r="A98" s="24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</row>
    <row r="99" spans="1:14" ht="14">
      <c r="A99" s="24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1:14" ht="14">
      <c r="A100" s="24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 ht="14">
      <c r="A101" s="24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 ht="14">
      <c r="A102" s="24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1:14" ht="14">
      <c r="A103" s="24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</row>
    <row r="104" spans="1:14" ht="14">
      <c r="A104" s="24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 ht="14">
      <c r="A105" s="24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 ht="14">
      <c r="A106" s="24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 ht="14">
      <c r="A107" s="24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14" ht="14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09" spans="1:14" ht="14">
      <c r="A109" s="24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spans="1:14" ht="1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</row>
    <row r="111" spans="1:14" ht="14">
      <c r="A111" s="24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1:14" ht="14">
      <c r="A112" s="24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</row>
    <row r="113" spans="1:14" ht="14">
      <c r="A113" s="24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1:14" ht="14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</sheetData>
  <sheetProtection algorithmName="SHA-512" hashValue="cDYAmJkFv0eAILHV+aFiMu8o3Veui5z+oq0V94TP7CkXO12mMO+/geGCeaotmz/yt+5hcoJslJDCyl1FuIbzOQ==" saltValue="mN/RGdUuJvMwvDflEru5fQ==" spinCount="100000" sheet="1" sort="0" autoFilter="0" pivotTables="0"/>
  <mergeCells count="15">
    <mergeCell ref="P9:P10"/>
    <mergeCell ref="P12:P34"/>
    <mergeCell ref="A1:B4"/>
    <mergeCell ref="C1:N4"/>
    <mergeCell ref="A5:N5"/>
    <mergeCell ref="A6:C6"/>
    <mergeCell ref="D6:N6"/>
    <mergeCell ref="A7:N7"/>
    <mergeCell ref="O6:O8"/>
    <mergeCell ref="O1:O5"/>
    <mergeCell ref="P1:P5"/>
    <mergeCell ref="P6:P8"/>
    <mergeCell ref="A8:A10"/>
    <mergeCell ref="C10:N10"/>
    <mergeCell ref="O9:O10"/>
  </mergeCells>
  <dataValidations count="1">
    <dataValidation type="list" allowBlank="1" showInputMessage="1" showErrorMessage="1" sqref="B10">
      <formula1>Test_Fiyatları!$G$3:$G$5</formula1>
    </dataValidation>
  </dataValidations>
  <pageMargins left="0.590551181102362" right="0.393700787401575" top="0.78740157480315" bottom="0.590551181102362" header="0.196850393700787" footer="0.196850393700787"/>
  <pageSetup orientation="landscape" paperSize="9" scale="55" r:id="rId2"/>
  <headerFooter>
    <oddFooter>&amp;L&amp;"Arial,Normal"&amp;9&amp;X(*)&amp;X Bu alanlar laboratuvar tarafından doldurulacaktır.
Gerektiğinde tablodaki satır sayısı arttırılabilir.
04-F4-4-01 (04) 11/2016&amp;R&amp;"Arial,Normal"&amp;9&amp;P/&amp;N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4"/>
  <dimension ref="A1:J93"/>
  <sheetViews>
    <sheetView workbookViewId="0" topLeftCell="A1">
      <selection pane="topLeft" activeCell="I12" sqref="I12"/>
    </sheetView>
  </sheetViews>
  <sheetFormatPr defaultRowHeight="14.5"/>
  <cols>
    <col min="1" max="1" width="50.2857142857143" customWidth="1"/>
  </cols>
  <sheetData>
    <row r="1" spans="1:10" ht="30" customHeight="1">
      <c r="A1" s="173" t="s">
        <v>31</v>
      </c>
      <c r="B1" s="173" t="s">
        <v>30</v>
      </c>
      <c r="C1" s="41" t="s">
        <v>107</v>
      </c>
      <c r="D1" s="41" t="s">
        <v>108</v>
      </c>
      <c r="E1" s="41" t="s">
        <v>108</v>
      </c>
      <c r="F1" s="41"/>
      <c r="G1" s="41"/>
      <c r="H1" s="41"/>
      <c r="I1" s="28"/>
      <c r="J1" s="28"/>
    </row>
    <row r="2" spans="1:10" ht="30" customHeight="1">
      <c r="A2" s="173"/>
      <c r="B2" s="173"/>
      <c r="C2" s="42" t="s">
        <v>109</v>
      </c>
      <c r="D2" s="42" t="s">
        <v>110</v>
      </c>
      <c r="E2" s="42" t="s">
        <v>111</v>
      </c>
      <c r="F2" s="43" t="s">
        <v>112</v>
      </c>
      <c r="G2" s="44" t="s">
        <v>113</v>
      </c>
      <c r="H2" s="44" t="s">
        <v>114</v>
      </c>
      <c r="I2" s="28"/>
      <c r="J2" s="28"/>
    </row>
    <row r="3" spans="1:10" ht="20.15" customHeight="1">
      <c r="A3" s="41" t="s">
        <v>33</v>
      </c>
      <c r="B3" s="41" t="s">
        <v>32</v>
      </c>
      <c r="C3" s="41">
        <v>80</v>
      </c>
      <c r="D3" s="41">
        <f>ROUND((C3/$H$4),2)</f>
        <v>27.120000000000001</v>
      </c>
      <c r="E3" s="41">
        <f>ROUND((C3/$H$5),2)</f>
        <v>24.84</v>
      </c>
      <c r="F3" s="45">
        <v>1</v>
      </c>
      <c r="G3" s="46" t="s">
        <v>109</v>
      </c>
      <c r="H3" s="47" t="s">
        <v>109</v>
      </c>
      <c r="I3" s="28"/>
      <c r="J3" s="28"/>
    </row>
    <row r="4" spans="1:10" ht="20.15" customHeight="1">
      <c r="A4" s="41" t="s">
        <v>35</v>
      </c>
      <c r="B4" s="41" t="s">
        <v>34</v>
      </c>
      <c r="C4" s="41">
        <v>80</v>
      </c>
      <c r="D4" s="41">
        <f t="shared" si="0" ref="D4:D23">ROUND((C4/$H$4),2)</f>
        <v>27.120000000000001</v>
      </c>
      <c r="E4" s="41">
        <f t="shared" si="1" ref="E4:E23">ROUND((C4/$H$5),2)</f>
        <v>24.84</v>
      </c>
      <c r="F4" s="41"/>
      <c r="G4" s="46" t="s">
        <v>110</v>
      </c>
      <c r="H4" s="47">
        <v>2.9500000000000002</v>
      </c>
      <c r="I4" s="28"/>
      <c r="J4" s="28"/>
    </row>
    <row r="5" spans="1:10" ht="20.15" customHeight="1">
      <c r="A5" s="41" t="s">
        <v>37</v>
      </c>
      <c r="B5" s="41" t="s">
        <v>36</v>
      </c>
      <c r="C5" s="41">
        <v>70</v>
      </c>
      <c r="D5" s="41">
        <f t="shared" si="0"/>
        <v>23.73</v>
      </c>
      <c r="E5" s="41">
        <f t="shared" si="1"/>
        <v>21.739999999999998</v>
      </c>
      <c r="F5" s="41"/>
      <c r="G5" s="46" t="s">
        <v>111</v>
      </c>
      <c r="H5" s="47">
        <v>3.2200000000000002</v>
      </c>
      <c r="I5" s="28"/>
      <c r="J5" s="28"/>
    </row>
    <row r="6" spans="1:10" ht="20.15" customHeight="1">
      <c r="A6" s="41" t="s">
        <v>39</v>
      </c>
      <c r="B6" s="41" t="s">
        <v>38</v>
      </c>
      <c r="C6" s="41">
        <v>80</v>
      </c>
      <c r="D6" s="41">
        <f t="shared" si="0"/>
        <v>27.120000000000001</v>
      </c>
      <c r="E6" s="41">
        <f t="shared" si="1"/>
        <v>24.84</v>
      </c>
      <c r="F6" s="41"/>
      <c r="G6" s="41"/>
      <c r="H6" s="41"/>
      <c r="I6" s="28"/>
      <c r="J6" s="28"/>
    </row>
    <row r="7" spans="1:10" ht="20.15" customHeight="1">
      <c r="A7" s="41" t="s">
        <v>41</v>
      </c>
      <c r="B7" s="41" t="s">
        <v>40</v>
      </c>
      <c r="C7" s="41">
        <v>80</v>
      </c>
      <c r="D7" s="41">
        <f t="shared" si="0"/>
        <v>27.120000000000001</v>
      </c>
      <c r="E7" s="41">
        <f t="shared" si="1"/>
        <v>24.84</v>
      </c>
      <c r="F7" s="41"/>
      <c r="G7" s="41"/>
      <c r="H7" s="41"/>
      <c r="I7" s="28"/>
      <c r="J7" s="28"/>
    </row>
    <row r="8" spans="1:10" ht="20.15" customHeight="1">
      <c r="A8" s="41" t="s">
        <v>43</v>
      </c>
      <c r="B8" s="41" t="s">
        <v>42</v>
      </c>
      <c r="C8" s="41">
        <v>80</v>
      </c>
      <c r="D8" s="41">
        <f t="shared" si="0"/>
        <v>27.120000000000001</v>
      </c>
      <c r="E8" s="41">
        <f t="shared" si="1"/>
        <v>24.84</v>
      </c>
      <c r="F8" s="41"/>
      <c r="G8" s="41"/>
      <c r="H8" s="41"/>
      <c r="I8" s="28"/>
      <c r="J8" s="28"/>
    </row>
    <row r="9" spans="1:10" ht="20.15" customHeight="1">
      <c r="A9" s="41" t="s">
        <v>75</v>
      </c>
      <c r="B9" s="41" t="s">
        <v>44</v>
      </c>
      <c r="C9" s="41">
        <v>80</v>
      </c>
      <c r="D9" s="41">
        <f t="shared" si="0"/>
        <v>27.120000000000001</v>
      </c>
      <c r="E9" s="41">
        <f t="shared" si="1"/>
        <v>24.84</v>
      </c>
      <c r="F9" s="41"/>
      <c r="G9" s="41"/>
      <c r="H9" s="41"/>
      <c r="I9" s="28"/>
      <c r="J9" s="28"/>
    </row>
    <row r="10" spans="1:10" ht="20.15" customHeight="1">
      <c r="A10" s="41" t="s">
        <v>78</v>
      </c>
      <c r="B10" s="41" t="s">
        <v>80</v>
      </c>
      <c r="C10" s="41">
        <v>80</v>
      </c>
      <c r="D10" s="41">
        <f t="shared" si="0"/>
        <v>27.120000000000001</v>
      </c>
      <c r="E10" s="41">
        <f t="shared" si="1"/>
        <v>24.84</v>
      </c>
      <c r="F10" s="41"/>
      <c r="G10" s="41"/>
      <c r="H10" s="41"/>
      <c r="I10" s="28"/>
      <c r="J10" s="28"/>
    </row>
    <row r="11" spans="1:10" ht="20.15" customHeight="1">
      <c r="A11" s="41" t="s">
        <v>79</v>
      </c>
      <c r="B11" s="41" t="s">
        <v>81</v>
      </c>
      <c r="C11" s="41">
        <v>80</v>
      </c>
      <c r="D11" s="41">
        <f t="shared" si="0"/>
        <v>27.120000000000001</v>
      </c>
      <c r="E11" s="41">
        <f t="shared" si="1"/>
        <v>24.84</v>
      </c>
      <c r="F11" s="41"/>
      <c r="G11" s="41"/>
      <c r="H11" s="41"/>
      <c r="I11" s="28"/>
      <c r="J11" s="28"/>
    </row>
    <row r="12" spans="1:10" ht="20.15" customHeight="1">
      <c r="A12" s="41" t="s">
        <v>46</v>
      </c>
      <c r="B12" s="41" t="s">
        <v>45</v>
      </c>
      <c r="C12" s="41">
        <v>80</v>
      </c>
      <c r="D12" s="41">
        <f t="shared" si="0"/>
        <v>27.120000000000001</v>
      </c>
      <c r="E12" s="41">
        <f t="shared" si="1"/>
        <v>24.84</v>
      </c>
      <c r="F12" s="41"/>
      <c r="G12" s="41"/>
      <c r="H12" s="41"/>
      <c r="I12" s="28"/>
      <c r="J12" s="28"/>
    </row>
    <row r="13" spans="1:10" ht="20.15" customHeight="1">
      <c r="A13" s="41" t="s">
        <v>48</v>
      </c>
      <c r="B13" s="41" t="s">
        <v>47</v>
      </c>
      <c r="C13" s="41">
        <v>80</v>
      </c>
      <c r="D13" s="41">
        <f t="shared" si="0"/>
        <v>27.120000000000001</v>
      </c>
      <c r="E13" s="41">
        <f t="shared" si="1"/>
        <v>24.84</v>
      </c>
      <c r="F13" s="41"/>
      <c r="G13" s="41"/>
      <c r="H13" s="41"/>
      <c r="I13" s="28"/>
      <c r="J13" s="28"/>
    </row>
    <row r="14" spans="1:10" ht="20.15" customHeight="1">
      <c r="A14" s="41" t="s">
        <v>50</v>
      </c>
      <c r="B14" s="41" t="s">
        <v>49</v>
      </c>
      <c r="C14" s="41">
        <v>80</v>
      </c>
      <c r="D14" s="41">
        <f t="shared" si="0"/>
        <v>27.120000000000001</v>
      </c>
      <c r="E14" s="41">
        <f t="shared" si="1"/>
        <v>24.84</v>
      </c>
      <c r="F14" s="41"/>
      <c r="G14" s="41"/>
      <c r="H14" s="41"/>
      <c r="I14" s="28"/>
      <c r="J14" s="28"/>
    </row>
    <row r="15" spans="1:10" ht="20.15" customHeight="1">
      <c r="A15" s="41" t="s">
        <v>52</v>
      </c>
      <c r="B15" s="41" t="s">
        <v>51</v>
      </c>
      <c r="C15" s="41">
        <v>80</v>
      </c>
      <c r="D15" s="41">
        <f t="shared" si="0"/>
        <v>27.120000000000001</v>
      </c>
      <c r="E15" s="41">
        <f t="shared" si="1"/>
        <v>24.84</v>
      </c>
      <c r="F15" s="41"/>
      <c r="G15" s="41"/>
      <c r="H15" s="41"/>
      <c r="I15" s="28"/>
      <c r="J15" s="28"/>
    </row>
    <row r="16" spans="1:10" ht="20.15" customHeight="1">
      <c r="A16" s="41" t="s">
        <v>54</v>
      </c>
      <c r="B16" s="41" t="s">
        <v>53</v>
      </c>
      <c r="C16" s="41">
        <v>80</v>
      </c>
      <c r="D16" s="41">
        <f t="shared" si="0"/>
        <v>27.120000000000001</v>
      </c>
      <c r="E16" s="41">
        <f t="shared" si="1"/>
        <v>24.84</v>
      </c>
      <c r="F16" s="41"/>
      <c r="G16" s="41"/>
      <c r="H16" s="41"/>
      <c r="I16" s="28"/>
      <c r="J16" s="28"/>
    </row>
    <row r="17" spans="1:10" ht="20.15" customHeight="1">
      <c r="A17" s="41" t="s">
        <v>77</v>
      </c>
      <c r="B17" s="41" t="s">
        <v>55</v>
      </c>
      <c r="C17" s="41">
        <v>80</v>
      </c>
      <c r="D17" s="41">
        <f t="shared" si="0"/>
        <v>27.120000000000001</v>
      </c>
      <c r="E17" s="41">
        <f t="shared" si="1"/>
        <v>24.84</v>
      </c>
      <c r="F17" s="41"/>
      <c r="G17" s="41"/>
      <c r="H17" s="41"/>
      <c r="I17" s="28"/>
      <c r="J17" s="28"/>
    </row>
    <row r="18" spans="1:10" ht="20.15" customHeight="1">
      <c r="A18" s="41" t="s">
        <v>76</v>
      </c>
      <c r="B18" s="41" t="s">
        <v>82</v>
      </c>
      <c r="C18" s="41">
        <v>80</v>
      </c>
      <c r="D18" s="41">
        <f t="shared" si="0"/>
        <v>27.120000000000001</v>
      </c>
      <c r="E18" s="41">
        <f t="shared" si="1"/>
        <v>24.84</v>
      </c>
      <c r="F18" s="41"/>
      <c r="G18" s="41"/>
      <c r="H18" s="41"/>
      <c r="I18" s="28"/>
      <c r="J18" s="28"/>
    </row>
    <row r="19" spans="1:10" ht="20.15" customHeight="1">
      <c r="A19" s="41" t="s">
        <v>57</v>
      </c>
      <c r="B19" s="41" t="s">
        <v>56</v>
      </c>
      <c r="C19" s="41">
        <v>80</v>
      </c>
      <c r="D19" s="41">
        <f t="shared" si="0"/>
        <v>27.120000000000001</v>
      </c>
      <c r="E19" s="41">
        <f t="shared" si="1"/>
        <v>24.84</v>
      </c>
      <c r="F19" s="41"/>
      <c r="G19" s="41"/>
      <c r="H19" s="41"/>
      <c r="I19" s="28"/>
      <c r="J19" s="28"/>
    </row>
    <row r="20" spans="1:10" ht="20.15" customHeight="1">
      <c r="A20" s="41" t="s">
        <v>59</v>
      </c>
      <c r="B20" s="41" t="s">
        <v>58</v>
      </c>
      <c r="C20" s="41">
        <v>80</v>
      </c>
      <c r="D20" s="41">
        <f t="shared" si="0"/>
        <v>27.120000000000001</v>
      </c>
      <c r="E20" s="41">
        <f t="shared" si="1"/>
        <v>24.84</v>
      </c>
      <c r="F20" s="41"/>
      <c r="G20" s="41"/>
      <c r="H20" s="41"/>
      <c r="I20" s="28"/>
      <c r="J20" s="28"/>
    </row>
    <row r="21" spans="1:10" ht="20.15" customHeight="1">
      <c r="A21" s="41" t="s">
        <v>61</v>
      </c>
      <c r="B21" s="41" t="s">
        <v>60</v>
      </c>
      <c r="C21" s="41">
        <v>80</v>
      </c>
      <c r="D21" s="41">
        <f t="shared" si="0"/>
        <v>27.120000000000001</v>
      </c>
      <c r="E21" s="41">
        <f t="shared" si="1"/>
        <v>24.84</v>
      </c>
      <c r="F21" s="41"/>
      <c r="G21" s="41"/>
      <c r="H21" s="41"/>
      <c r="I21" s="28"/>
      <c r="J21" s="28"/>
    </row>
    <row r="22" spans="1:10" ht="20.15" customHeight="1">
      <c r="A22" s="41" t="s">
        <v>97</v>
      </c>
      <c r="B22" s="41" t="s">
        <v>98</v>
      </c>
      <c r="C22" s="41">
        <v>80</v>
      </c>
      <c r="D22" s="41">
        <f t="shared" si="0"/>
        <v>27.120000000000001</v>
      </c>
      <c r="E22" s="41">
        <f t="shared" si="1"/>
        <v>24.84</v>
      </c>
      <c r="F22" s="41"/>
      <c r="G22" s="41"/>
      <c r="H22" s="41"/>
      <c r="I22" s="28"/>
      <c r="J22" s="28"/>
    </row>
    <row r="23" spans="1:10" ht="20.15" customHeight="1">
      <c r="A23" s="41" t="s">
        <v>99</v>
      </c>
      <c r="B23" s="41" t="s">
        <v>100</v>
      </c>
      <c r="C23" s="41">
        <v>80</v>
      </c>
      <c r="D23" s="41">
        <f t="shared" si="0"/>
        <v>27.120000000000001</v>
      </c>
      <c r="E23" s="41">
        <f t="shared" si="1"/>
        <v>24.84</v>
      </c>
      <c r="F23" s="41"/>
      <c r="G23" s="41"/>
      <c r="H23" s="41"/>
      <c r="I23" s="40"/>
      <c r="J23" s="40"/>
    </row>
    <row r="24" spans="1:8" ht="14.5">
      <c r="A24" s="28"/>
      <c r="B24" s="28"/>
      <c r="C24" s="28"/>
      <c r="D24" s="28"/>
      <c r="E24" s="28"/>
      <c r="F24" s="28"/>
      <c r="G24" s="28"/>
      <c r="H24" s="28"/>
    </row>
    <row r="25" spans="1:8" ht="14.5">
      <c r="A25" s="28"/>
      <c r="B25" s="28"/>
      <c r="C25" s="28"/>
      <c r="D25" s="28"/>
      <c r="E25" s="28"/>
      <c r="F25" s="28"/>
      <c r="G25" s="28"/>
      <c r="H25" s="28"/>
    </row>
    <row r="26" spans="1:8" ht="14.5">
      <c r="A26" s="28"/>
      <c r="B26" s="28"/>
      <c r="C26" s="28"/>
      <c r="D26" s="28"/>
      <c r="E26" s="28"/>
      <c r="F26" s="28"/>
      <c r="G26" s="28"/>
      <c r="H26" s="28"/>
    </row>
    <row r="27" spans="1:8" ht="14.5">
      <c r="A27" s="28"/>
      <c r="B27" s="28"/>
      <c r="C27" s="28"/>
      <c r="D27" s="28"/>
      <c r="E27" s="28"/>
      <c r="F27" s="28"/>
      <c r="G27" s="28"/>
      <c r="H27" s="28"/>
    </row>
    <row r="28" spans="1:8" ht="14.5">
      <c r="A28" s="28"/>
      <c r="B28" s="28"/>
      <c r="C28" s="28"/>
      <c r="D28" s="28"/>
      <c r="E28" s="28"/>
      <c r="F28" s="28"/>
      <c r="G28" s="28"/>
      <c r="H28" s="28"/>
    </row>
    <row r="29" spans="1:8" ht="14.5">
      <c r="A29" s="28"/>
      <c r="B29" s="28"/>
      <c r="C29" s="28"/>
      <c r="D29" s="28"/>
      <c r="E29" s="28"/>
      <c r="F29" s="28"/>
      <c r="G29" s="28"/>
      <c r="H29" s="28"/>
    </row>
    <row r="30" spans="1:8" ht="14.5">
      <c r="A30" s="28"/>
      <c r="B30" s="28"/>
      <c r="C30" s="28"/>
      <c r="D30" s="28"/>
      <c r="E30" s="28"/>
      <c r="F30" s="28"/>
      <c r="G30" s="28"/>
      <c r="H30" s="28"/>
    </row>
    <row r="31" spans="1:8" ht="14.5">
      <c r="A31" s="28"/>
      <c r="B31" s="28"/>
      <c r="C31" s="28"/>
      <c r="D31" s="28"/>
      <c r="E31" s="28"/>
      <c r="F31" s="28"/>
      <c r="G31" s="28"/>
      <c r="H31" s="28"/>
    </row>
    <row r="32" spans="1:8" ht="14.5">
      <c r="A32" s="28"/>
      <c r="B32" s="28"/>
      <c r="C32" s="28"/>
      <c r="D32" s="28"/>
      <c r="E32" s="28"/>
      <c r="F32" s="28"/>
      <c r="G32" s="28"/>
      <c r="H32" s="28"/>
    </row>
    <row r="33" spans="1:8" ht="14.5">
      <c r="A33" s="28"/>
      <c r="B33" s="28"/>
      <c r="C33" s="28"/>
      <c r="D33" s="28"/>
      <c r="E33" s="28"/>
      <c r="F33" s="28"/>
      <c r="G33" s="28"/>
      <c r="H33" s="28"/>
    </row>
    <row r="34" spans="1:8" ht="14.5">
      <c r="A34" s="28"/>
      <c r="B34" s="28"/>
      <c r="C34" s="28"/>
      <c r="D34" s="28"/>
      <c r="E34" s="28"/>
      <c r="F34" s="28"/>
      <c r="G34" s="28"/>
      <c r="H34" s="28"/>
    </row>
    <row r="35" spans="1:8" ht="14.5">
      <c r="A35" s="28"/>
      <c r="B35" s="28"/>
      <c r="C35" s="28"/>
      <c r="D35" s="28"/>
      <c r="E35" s="28"/>
      <c r="F35" s="28"/>
      <c r="G35" s="28"/>
      <c r="H35" s="28"/>
    </row>
    <row r="36" spans="1:8" ht="14.5">
      <c r="A36" s="28"/>
      <c r="B36" s="28"/>
      <c r="C36" s="28"/>
      <c r="D36" s="28"/>
      <c r="E36" s="28"/>
      <c r="F36" s="28"/>
      <c r="G36" s="28"/>
      <c r="H36" s="28"/>
    </row>
    <row r="37" spans="1:8" ht="14.5">
      <c r="A37" s="28"/>
      <c r="B37" s="28"/>
      <c r="C37" s="28"/>
      <c r="D37" s="28"/>
      <c r="E37" s="28"/>
      <c r="F37" s="28"/>
      <c r="G37" s="28"/>
      <c r="H37" s="28"/>
    </row>
    <row r="38" spans="1:8" ht="14.5">
      <c r="A38" s="28"/>
      <c r="B38" s="28"/>
      <c r="C38" s="28"/>
      <c r="D38" s="28"/>
      <c r="E38" s="28"/>
      <c r="F38" s="28"/>
      <c r="G38" s="28"/>
      <c r="H38" s="28"/>
    </row>
    <row r="39" spans="1:8" ht="14.5">
      <c r="A39" s="28"/>
      <c r="B39" s="28"/>
      <c r="C39" s="28"/>
      <c r="D39" s="28"/>
      <c r="E39" s="28"/>
      <c r="F39" s="28"/>
      <c r="G39" s="28"/>
      <c r="H39" s="28"/>
    </row>
    <row r="40" spans="1:8" ht="14.5">
      <c r="A40" s="28"/>
      <c r="B40" s="28"/>
      <c r="C40" s="28"/>
      <c r="D40" s="28"/>
      <c r="E40" s="28"/>
      <c r="F40" s="28"/>
      <c r="G40" s="28"/>
      <c r="H40" s="28"/>
    </row>
    <row r="41" spans="1:8" ht="14.5">
      <c r="A41" s="28"/>
      <c r="B41" s="28"/>
      <c r="C41" s="28"/>
      <c r="D41" s="28"/>
      <c r="E41" s="28"/>
      <c r="F41" s="28"/>
      <c r="G41" s="28"/>
      <c r="H41" s="28"/>
    </row>
    <row r="42" spans="1:8" ht="14.5">
      <c r="A42" s="28"/>
      <c r="B42" s="28"/>
      <c r="C42" s="28"/>
      <c r="D42" s="28"/>
      <c r="E42" s="28"/>
      <c r="F42" s="28"/>
      <c r="G42" s="28"/>
      <c r="H42" s="28"/>
    </row>
    <row r="43" spans="1:8" ht="14.5">
      <c r="A43" s="28"/>
      <c r="B43" s="28"/>
      <c r="C43" s="28"/>
      <c r="D43" s="28"/>
      <c r="E43" s="28"/>
      <c r="F43" s="28"/>
      <c r="G43" s="28"/>
      <c r="H43" s="28"/>
    </row>
    <row r="44" spans="1:8" ht="14.5">
      <c r="A44" s="28"/>
      <c r="B44" s="28"/>
      <c r="C44" s="28"/>
      <c r="D44" s="28"/>
      <c r="E44" s="28"/>
      <c r="F44" s="28"/>
      <c r="G44" s="28"/>
      <c r="H44" s="28"/>
    </row>
    <row r="45" spans="1:8" ht="14.5">
      <c r="A45" s="28"/>
      <c r="B45" s="28"/>
      <c r="C45" s="28"/>
      <c r="D45" s="28"/>
      <c r="E45" s="28"/>
      <c r="F45" s="28"/>
      <c r="G45" s="28"/>
      <c r="H45" s="28"/>
    </row>
    <row r="46" spans="1:8" ht="14.5">
      <c r="A46" s="28"/>
      <c r="B46" s="28"/>
      <c r="C46" s="28"/>
      <c r="D46" s="28"/>
      <c r="E46" s="28"/>
      <c r="F46" s="28"/>
      <c r="G46" s="28"/>
      <c r="H46" s="28"/>
    </row>
    <row r="47" spans="1:8" ht="14.5">
      <c r="A47" s="28"/>
      <c r="B47" s="28"/>
      <c r="C47" s="28"/>
      <c r="D47" s="28"/>
      <c r="E47" s="28"/>
      <c r="F47" s="28"/>
      <c r="G47" s="28"/>
      <c r="H47" s="28"/>
    </row>
    <row r="48" spans="1:8" ht="14.5">
      <c r="A48" s="28"/>
      <c r="B48" s="28"/>
      <c r="C48" s="28"/>
      <c r="D48" s="28"/>
      <c r="E48" s="28"/>
      <c r="F48" s="28"/>
      <c r="G48" s="28"/>
      <c r="H48" s="28"/>
    </row>
    <row r="49" spans="1:8" ht="14.5">
      <c r="A49" s="28"/>
      <c r="B49" s="28"/>
      <c r="C49" s="28"/>
      <c r="D49" s="28"/>
      <c r="E49" s="28"/>
      <c r="F49" s="28"/>
      <c r="G49" s="28"/>
      <c r="H49" s="28"/>
    </row>
    <row r="50" spans="1:8" ht="14.5">
      <c r="A50" s="28"/>
      <c r="B50" s="28"/>
      <c r="C50" s="28"/>
      <c r="D50" s="28"/>
      <c r="E50" s="28"/>
      <c r="F50" s="28"/>
      <c r="G50" s="28"/>
      <c r="H50" s="28"/>
    </row>
    <row r="51" spans="1:8" ht="14.5">
      <c r="A51" s="28"/>
      <c r="B51" s="28"/>
      <c r="C51" s="28"/>
      <c r="D51" s="28"/>
      <c r="E51" s="28"/>
      <c r="F51" s="28"/>
      <c r="G51" s="28"/>
      <c r="H51" s="28"/>
    </row>
    <row r="52" spans="1:8" ht="14.5">
      <c r="A52" s="28"/>
      <c r="B52" s="28"/>
      <c r="C52" s="28"/>
      <c r="D52" s="28"/>
      <c r="E52" s="28"/>
      <c r="F52" s="28"/>
      <c r="G52" s="28"/>
      <c r="H52" s="28"/>
    </row>
    <row r="53" spans="1:8" ht="14.5">
      <c r="A53" s="28"/>
      <c r="B53" s="28"/>
      <c r="C53" s="28"/>
      <c r="D53" s="28"/>
      <c r="E53" s="28"/>
      <c r="F53" s="28"/>
      <c r="G53" s="28"/>
      <c r="H53" s="28"/>
    </row>
    <row r="54" spans="1:8" ht="14.5">
      <c r="A54" s="28"/>
      <c r="B54" s="28"/>
      <c r="C54" s="28"/>
      <c r="D54" s="28"/>
      <c r="E54" s="28"/>
      <c r="F54" s="28"/>
      <c r="G54" s="28"/>
      <c r="H54" s="28"/>
    </row>
    <row r="55" spans="1:8" ht="14.5">
      <c r="A55" s="28"/>
      <c r="B55" s="28"/>
      <c r="C55" s="28"/>
      <c r="D55" s="28"/>
      <c r="E55" s="28"/>
      <c r="F55" s="28"/>
      <c r="G55" s="28"/>
      <c r="H55" s="28"/>
    </row>
    <row r="56" spans="1:8" ht="14.5">
      <c r="A56" s="28"/>
      <c r="B56" s="28"/>
      <c r="C56" s="28"/>
      <c r="D56" s="28"/>
      <c r="E56" s="28"/>
      <c r="F56" s="28"/>
      <c r="G56" s="28"/>
      <c r="H56" s="28"/>
    </row>
    <row r="57" spans="1:8" ht="14.5">
      <c r="A57" s="28"/>
      <c r="B57" s="28"/>
      <c r="C57" s="28"/>
      <c r="D57" s="28"/>
      <c r="E57" s="28"/>
      <c r="F57" s="28"/>
      <c r="G57" s="28"/>
      <c r="H57" s="28"/>
    </row>
    <row r="58" spans="1:8" ht="14.5">
      <c r="A58" s="28"/>
      <c r="B58" s="28"/>
      <c r="C58" s="28"/>
      <c r="D58" s="28"/>
      <c r="E58" s="28"/>
      <c r="F58" s="28"/>
      <c r="G58" s="28"/>
      <c r="H58" s="28"/>
    </row>
    <row r="59" spans="1:8" ht="14.5">
      <c r="A59" s="28"/>
      <c r="B59" s="28"/>
      <c r="C59" s="28"/>
      <c r="D59" s="28"/>
      <c r="E59" s="28"/>
      <c r="F59" s="28"/>
      <c r="G59" s="28"/>
      <c r="H59" s="28"/>
    </row>
    <row r="60" spans="1:8" ht="14.5">
      <c r="A60" s="28"/>
      <c r="B60" s="28"/>
      <c r="C60" s="28"/>
      <c r="D60" s="28"/>
      <c r="E60" s="28"/>
      <c r="F60" s="28"/>
      <c r="G60" s="28"/>
      <c r="H60" s="28"/>
    </row>
    <row r="61" spans="1:8" ht="14.5">
      <c r="A61" s="28"/>
      <c r="B61" s="28"/>
      <c r="C61" s="28"/>
      <c r="D61" s="28"/>
      <c r="E61" s="28"/>
      <c r="F61" s="28"/>
      <c r="G61" s="28"/>
      <c r="H61" s="28"/>
    </row>
    <row r="62" spans="1:8" ht="14.5">
      <c r="A62" s="28"/>
      <c r="B62" s="28"/>
      <c r="C62" s="28"/>
      <c r="D62" s="28"/>
      <c r="E62" s="28"/>
      <c r="F62" s="28"/>
      <c r="G62" s="28"/>
      <c r="H62" s="28"/>
    </row>
    <row r="63" spans="1:8" ht="14.5">
      <c r="A63" s="28"/>
      <c r="B63" s="28"/>
      <c r="C63" s="28"/>
      <c r="D63" s="28"/>
      <c r="E63" s="28"/>
      <c r="F63" s="28"/>
      <c r="G63" s="28"/>
      <c r="H63" s="28"/>
    </row>
    <row r="64" spans="1:8" ht="14.5">
      <c r="A64" s="28"/>
      <c r="B64" s="28"/>
      <c r="C64" s="28"/>
      <c r="D64" s="28"/>
      <c r="E64" s="28"/>
      <c r="F64" s="28"/>
      <c r="G64" s="28"/>
      <c r="H64" s="28"/>
    </row>
    <row r="65" spans="1:8" ht="14.5">
      <c r="A65" s="28"/>
      <c r="B65" s="28"/>
      <c r="C65" s="28"/>
      <c r="D65" s="28"/>
      <c r="E65" s="28"/>
      <c r="F65" s="28"/>
      <c r="G65" s="28"/>
      <c r="H65" s="28"/>
    </row>
    <row r="66" spans="1:8" ht="14.5">
      <c r="A66" s="28"/>
      <c r="B66" s="28"/>
      <c r="C66" s="28"/>
      <c r="D66" s="28"/>
      <c r="E66" s="28"/>
      <c r="F66" s="28"/>
      <c r="G66" s="28"/>
      <c r="H66" s="28"/>
    </row>
    <row r="67" spans="1:8" ht="14.5">
      <c r="A67" s="28"/>
      <c r="B67" s="28"/>
      <c r="C67" s="28"/>
      <c r="D67" s="28"/>
      <c r="E67" s="28"/>
      <c r="F67" s="28"/>
      <c r="G67" s="28"/>
      <c r="H67" s="28"/>
    </row>
    <row r="68" spans="1:8" ht="14.5">
      <c r="A68" s="28"/>
      <c r="B68" s="28"/>
      <c r="C68" s="28"/>
      <c r="D68" s="28"/>
      <c r="E68" s="28"/>
      <c r="F68" s="28"/>
      <c r="G68" s="28"/>
      <c r="H68" s="28"/>
    </row>
    <row r="69" spans="1:8" ht="14.5">
      <c r="A69" s="28"/>
      <c r="B69" s="28"/>
      <c r="C69" s="28"/>
      <c r="D69" s="28"/>
      <c r="E69" s="28"/>
      <c r="F69" s="28"/>
      <c r="G69" s="28"/>
      <c r="H69" s="28"/>
    </row>
    <row r="70" spans="1:8" ht="14.5">
      <c r="A70" s="28"/>
      <c r="B70" s="28"/>
      <c r="C70" s="28"/>
      <c r="D70" s="28"/>
      <c r="E70" s="28"/>
      <c r="F70" s="28"/>
      <c r="G70" s="28"/>
      <c r="H70" s="28"/>
    </row>
    <row r="71" spans="1:8" ht="14.5">
      <c r="A71" s="28"/>
      <c r="B71" s="28"/>
      <c r="C71" s="28"/>
      <c r="D71" s="28"/>
      <c r="E71" s="28"/>
      <c r="F71" s="28"/>
      <c r="G71" s="28"/>
      <c r="H71" s="28"/>
    </row>
    <row r="72" spans="1:8" ht="14.5">
      <c r="A72" s="28"/>
      <c r="B72" s="28"/>
      <c r="C72" s="28"/>
      <c r="D72" s="28"/>
      <c r="E72" s="28"/>
      <c r="F72" s="28"/>
      <c r="G72" s="28"/>
      <c r="H72" s="28"/>
    </row>
    <row r="73" spans="1:8" ht="14.5">
      <c r="A73" s="28"/>
      <c r="B73" s="28"/>
      <c r="C73" s="28"/>
      <c r="D73" s="28"/>
      <c r="E73" s="28"/>
      <c r="F73" s="28"/>
      <c r="G73" s="28"/>
      <c r="H73" s="28"/>
    </row>
    <row r="74" spans="1:8" ht="14.5">
      <c r="A74" s="28"/>
      <c r="B74" s="28"/>
      <c r="C74" s="28"/>
      <c r="D74" s="28"/>
      <c r="E74" s="28"/>
      <c r="F74" s="28"/>
      <c r="G74" s="28"/>
      <c r="H74" s="28"/>
    </row>
    <row r="75" spans="1:8" ht="14.5">
      <c r="A75" s="28"/>
      <c r="B75" s="28"/>
      <c r="C75" s="28"/>
      <c r="D75" s="28"/>
      <c r="E75" s="28"/>
      <c r="F75" s="28"/>
      <c r="G75" s="28"/>
      <c r="H75" s="28"/>
    </row>
    <row r="76" spans="1:8" ht="14.5">
      <c r="A76" s="28"/>
      <c r="B76" s="28"/>
      <c r="C76" s="28"/>
      <c r="D76" s="28"/>
      <c r="E76" s="28"/>
      <c r="F76" s="28"/>
      <c r="G76" s="28"/>
      <c r="H76" s="28"/>
    </row>
    <row r="77" spans="1:8" ht="14.5">
      <c r="A77" s="28"/>
      <c r="B77" s="28"/>
      <c r="C77" s="28"/>
      <c r="D77" s="28"/>
      <c r="E77" s="28"/>
      <c r="F77" s="28"/>
      <c r="G77" s="28"/>
      <c r="H77" s="28"/>
    </row>
    <row r="78" spans="1:8" ht="14.5">
      <c r="A78" s="28"/>
      <c r="B78" s="28"/>
      <c r="C78" s="28"/>
      <c r="D78" s="28"/>
      <c r="E78" s="28"/>
      <c r="F78" s="28"/>
      <c r="G78" s="28"/>
      <c r="H78" s="28"/>
    </row>
    <row r="79" spans="1:8" ht="14.5">
      <c r="A79" s="28"/>
      <c r="B79" s="28"/>
      <c r="C79" s="28"/>
      <c r="D79" s="28"/>
      <c r="E79" s="28"/>
      <c r="F79" s="28"/>
      <c r="G79" s="28"/>
      <c r="H79" s="28"/>
    </row>
    <row r="80" spans="1:8" ht="14.5">
      <c r="A80" s="28"/>
      <c r="B80" s="28"/>
      <c r="C80" s="28"/>
      <c r="D80" s="28"/>
      <c r="E80" s="28"/>
      <c r="F80" s="28"/>
      <c r="G80" s="28"/>
      <c r="H80" s="28"/>
    </row>
    <row r="81" spans="1:8" ht="14.5">
      <c r="A81" s="28"/>
      <c r="B81" s="28"/>
      <c r="C81" s="28"/>
      <c r="D81" s="28"/>
      <c r="E81" s="28"/>
      <c r="F81" s="28"/>
      <c r="G81" s="28"/>
      <c r="H81" s="28"/>
    </row>
    <row r="82" spans="1:8" ht="14.5">
      <c r="A82" s="28"/>
      <c r="B82" s="28"/>
      <c r="C82" s="28"/>
      <c r="D82" s="28"/>
      <c r="E82" s="28"/>
      <c r="F82" s="28"/>
      <c r="G82" s="28"/>
      <c r="H82" s="28"/>
    </row>
    <row r="83" spans="1:8" ht="14.5">
      <c r="A83" s="28"/>
      <c r="B83" s="28"/>
      <c r="C83" s="28"/>
      <c r="D83" s="28"/>
      <c r="E83" s="28"/>
      <c r="F83" s="28"/>
      <c r="G83" s="28"/>
      <c r="H83" s="28"/>
    </row>
    <row r="84" spans="1:8" ht="14.5">
      <c r="A84" s="28"/>
      <c r="B84" s="28"/>
      <c r="C84" s="28"/>
      <c r="D84" s="28"/>
      <c r="E84" s="28"/>
      <c r="F84" s="28"/>
      <c r="G84" s="28"/>
      <c r="H84" s="28"/>
    </row>
    <row r="85" spans="1:8" ht="14.5">
      <c r="A85" s="28"/>
      <c r="B85" s="28"/>
      <c r="C85" s="28"/>
      <c r="D85" s="28"/>
      <c r="E85" s="28"/>
      <c r="F85" s="28"/>
      <c r="G85" s="28"/>
      <c r="H85" s="28"/>
    </row>
    <row r="86" spans="1:8" ht="14.5">
      <c r="A86" s="28"/>
      <c r="B86" s="28"/>
      <c r="C86" s="28"/>
      <c r="D86" s="28"/>
      <c r="E86" s="28"/>
      <c r="F86" s="28"/>
      <c r="G86" s="28"/>
      <c r="H86" s="28"/>
    </row>
    <row r="87" spans="1:8" ht="14.5">
      <c r="A87" s="28"/>
      <c r="B87" s="28"/>
      <c r="C87" s="28"/>
      <c r="D87" s="28"/>
      <c r="E87" s="28"/>
      <c r="F87" s="28"/>
      <c r="G87" s="28"/>
      <c r="H87" s="28"/>
    </row>
    <row r="88" spans="1:8" ht="14.5">
      <c r="A88" s="28"/>
      <c r="B88" s="28"/>
      <c r="C88" s="28"/>
      <c r="D88" s="28"/>
      <c r="E88" s="28"/>
      <c r="F88" s="28"/>
      <c r="G88" s="28"/>
      <c r="H88" s="28"/>
    </row>
    <row r="89" spans="1:8" ht="14.5">
      <c r="A89" s="28"/>
      <c r="B89" s="28"/>
      <c r="C89" s="28"/>
      <c r="D89" s="28"/>
      <c r="E89" s="28"/>
      <c r="F89" s="28"/>
      <c r="G89" s="28"/>
      <c r="H89" s="28"/>
    </row>
    <row r="90" spans="1:8" ht="14.5">
      <c r="A90" s="28"/>
      <c r="B90" s="28"/>
      <c r="C90" s="28"/>
      <c r="D90" s="28"/>
      <c r="E90" s="28"/>
      <c r="F90" s="28"/>
      <c r="G90" s="28"/>
      <c r="H90" s="28"/>
    </row>
    <row r="91" spans="1:8" ht="14.5">
      <c r="A91" s="28"/>
      <c r="B91" s="28"/>
      <c r="C91" s="28"/>
      <c r="D91" s="28"/>
      <c r="E91" s="28"/>
      <c r="F91" s="28"/>
      <c r="G91" s="28"/>
      <c r="H91" s="28"/>
    </row>
    <row r="92" spans="1:8" ht="14.5">
      <c r="A92" s="28"/>
      <c r="B92" s="28"/>
      <c r="C92" s="28"/>
      <c r="D92" s="28"/>
      <c r="E92" s="28"/>
      <c r="F92" s="28"/>
      <c r="G92" s="28"/>
      <c r="H92" s="28"/>
    </row>
    <row r="93" spans="1:8" ht="14.5">
      <c r="A93" s="28"/>
      <c r="B93" s="28"/>
      <c r="C93" s="28"/>
      <c r="D93" s="28"/>
      <c r="E93" s="28"/>
      <c r="F93" s="28"/>
      <c r="G93" s="28"/>
      <c r="H93" s="28"/>
    </row>
  </sheetData>
  <sheetProtection algorithmName="SHA-512" hashValue="2Udhsb1ulnlzCsgHDaT3cwGN3Y4WQ/sH7fcmmCaJyQszJhGCvL9cc74aEpxWXqhCckLK4jyfPV23Fk3IaF4rHQ==" saltValue="niQ5DKthijpGoHqqQOdMtw==" spinCount="100000" sheet="1" objects="1" scenarios="1"/>
  <mergeCells count="2">
    <mergeCell ref="A1:A2"/>
    <mergeCell ref="B1:B2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Gen_Bilgiler</vt:lpstr>
      <vt:lpstr>Num_Bilgileri</vt:lpstr>
      <vt:lpstr>Num_Yap_Testler</vt:lpstr>
      <vt:lpstr>Lb_Hiz_Bilgisi</vt:lpstr>
      <vt:lpstr>Lb_Hz_Standartları</vt:lpstr>
      <vt:lpstr>Programala_Bilgisi</vt:lpstr>
      <vt:lpstr>Maliyet</vt:lpstr>
      <vt:lpstr>Test_Fiyatları</vt:lpstr>
    </vt:vector>
  </TitlesOfParts>
  <Template/>
  <Manager/>
  <Company>Mitaş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Osman AKKOYUNLU</dc:creator>
  <cp:keywords/>
  <dc:description/>
  <cp:lastModifiedBy>Cansu ACER KARAOĞLAN</cp:lastModifiedBy>
  <cp:lastPrinted>2023-03-28T11:02:22Z</cp:lastPrinted>
  <dcterms:created xsi:type="dcterms:W3CDTF">2016-11-08T12:44:56Z</dcterms:created>
  <dcterms:modified xsi:type="dcterms:W3CDTF">2023-03-28T11:06:16Z</dcterms:modified>
  <cp:category/>
</cp:coreProperties>
</file>